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300" yWindow="30" windowWidth="13920" windowHeight="15600"/>
  </bookViews>
  <sheets>
    <sheet name="Titel" sheetId="79" r:id="rId1"/>
    <sheet name="Impressum" sheetId="80" r:id="rId2"/>
    <sheet name="Inhalt" sheetId="81" r:id="rId3"/>
    <sheet name="Tab_A1-1a" sheetId="35" r:id="rId4"/>
    <sheet name="Tab_1-1b" sheetId="37" r:id="rId5"/>
    <sheet name="Tab_A1-2a" sheetId="38" r:id="rId6"/>
    <sheet name="Tab_A1-2b" sheetId="39" r:id="rId7"/>
    <sheet name="Tab_A1-2_EU" sheetId="44" r:id="rId8"/>
    <sheet name="Tab_A1-7a" sheetId="45" r:id="rId9"/>
    <sheet name="Tab_A1-7b" sheetId="46" r:id="rId10"/>
    <sheet name="Tab_A3-1" sheetId="47" r:id="rId11"/>
    <sheet name="Tab_A3-3" sheetId="48" r:id="rId12"/>
    <sheet name="Tab_A3-4" sheetId="49" r:id="rId13"/>
    <sheet name="Tab_A3-5" sheetId="50" r:id="rId14"/>
    <sheet name="Tab_A5-1a" sheetId="51" r:id="rId15"/>
    <sheet name="Tab_A5-1b" sheetId="52" r:id="rId16"/>
    <sheet name="Tab_A5-2a" sheetId="53" r:id="rId17"/>
    <sheet name="Tab_A5-2b" sheetId="54" r:id="rId18"/>
    <sheet name="Tab_A5-5" sheetId="78" r:id="rId19"/>
    <sheet name="Tab_B1-1a" sheetId="55" r:id="rId20"/>
    <sheet name="Tab_B1-4" sheetId="56" r:id="rId21"/>
    <sheet name="Tab_B4-1" sheetId="57" r:id="rId22"/>
    <sheet name="Tab_C1-1a" sheetId="58" r:id="rId23"/>
    <sheet name="Tab_C1-1b" sheetId="59" r:id="rId24"/>
    <sheet name="Tab_C1-2" sheetId="60" r:id="rId25"/>
    <sheet name="Tab_C1-4" sheetId="61" r:id="rId26"/>
    <sheet name="Tab_C2-1" sheetId="62" r:id="rId27"/>
    <sheet name="Tab_C2-2" sheetId="63" r:id="rId28"/>
    <sheet name="Tab_C3-1" sheetId="64" r:id="rId29"/>
    <sheet name="Tab_C3-2" sheetId="65" r:id="rId30"/>
    <sheet name="Tab_C3-4" sheetId="66" r:id="rId31"/>
    <sheet name="Tab_C4-1" sheetId="67" r:id="rId32"/>
    <sheet name="Tab_C4-4" sheetId="68" r:id="rId33"/>
    <sheet name="Tab_C5-1a" sheetId="69" r:id="rId34"/>
    <sheet name="Tab_C5-1b" sheetId="70" r:id="rId35"/>
    <sheet name="Tab_C5-2" sheetId="71" r:id="rId36"/>
    <sheet name="Tab_C5-2EU" sheetId="72" r:id="rId37"/>
    <sheet name="Tab_C6-EU" sheetId="73" r:id="rId38"/>
    <sheet name="Tab_D2-1" sheetId="74" r:id="rId39"/>
    <sheet name="Tab_D2-2" sheetId="75" r:id="rId40"/>
    <sheet name="Tab_D5-1" sheetId="76" r:id="rId41"/>
    <sheet name="Tab_D5-3" sheetId="77" r:id="rId42"/>
  </sheets>
  <externalReferences>
    <externalReference r:id="rId43"/>
    <externalReference r:id="rId44"/>
    <externalReference r:id="rId45"/>
    <externalReference r:id="rId46"/>
    <externalReference r:id="rId47"/>
  </externalReferences>
  <definedNames>
    <definedName name="___TAB1">[1]Tab_A3.5!#REF!</definedName>
    <definedName name="__TAB1">[1]Tab_A3.5!#REF!</definedName>
    <definedName name="_TAB1">[1]Tab_A3.5!#REF!</definedName>
    <definedName name="C1.1a">#REF!</definedName>
    <definedName name="calcul">[2]Calcul_B1.1!$A$1:$L$37</definedName>
    <definedName name="_xlnm.Print_Area" localSheetId="1">Impressum!$A$1:$G$46</definedName>
    <definedName name="_xlnm.Print_Area" localSheetId="2">Inhalt!$A$2:$E$85</definedName>
    <definedName name="_xlnm.Print_Area" localSheetId="4">'Tab_1-1b'!$A$3:$M$45</definedName>
    <definedName name="_xlnm.Print_Area" localSheetId="3">'Tab_A1-1a'!$A$3:$L$29</definedName>
    <definedName name="_xlnm.Print_Area" localSheetId="7">'Tab_A1-2_EU'!$A$3:$D$28</definedName>
    <definedName name="_xlnm.Print_Area" localSheetId="5">'Tab_A1-2a'!$A$3:$J$29</definedName>
    <definedName name="_xlnm.Print_Area" localSheetId="6">'Tab_A1-2b'!$A$3:$K$45</definedName>
    <definedName name="_xlnm.Print_Area" localSheetId="8">'Tab_A1-7a'!$A$3:$F$28</definedName>
    <definedName name="_xlnm.Print_Area" localSheetId="9">'Tab_A1-7b'!$A$3:$G$44</definedName>
    <definedName name="_xlnm.Print_Area" localSheetId="10">'Tab_A3-1'!$A$3:$J$32</definedName>
    <definedName name="_xlnm.Print_Area" localSheetId="11">'Tab_A3-3'!$A$3:$J$29</definedName>
    <definedName name="_xlnm.Print_Area" localSheetId="12">'Tab_A3-4'!$A$3:$I$30</definedName>
    <definedName name="_xlnm.Print_Area" localSheetId="13">'Tab_A3-5'!$A$3:$I$29</definedName>
    <definedName name="_xlnm.Print_Area" localSheetId="14">'Tab_A5-1a'!$A$3:$K$29</definedName>
    <definedName name="_xlnm.Print_Area" localSheetId="15">'Tab_A5-1b'!$A$3:$L$45</definedName>
    <definedName name="_xlnm.Print_Area" localSheetId="16">'Tab_A5-2a'!$A$3:$K$29</definedName>
    <definedName name="_xlnm.Print_Area" localSheetId="17">'Tab_A5-2b'!$A$3:$L$45</definedName>
    <definedName name="_xlnm.Print_Area" localSheetId="18">'Tab_A5-5'!$A$3:$S$29</definedName>
    <definedName name="_xlnm.Print_Area" localSheetId="19">'Tab_B1-1a'!$A$3:$J$37</definedName>
    <definedName name="_xlnm.Print_Area" localSheetId="20">'Tab_B1-4'!$A$3:$H$34</definedName>
    <definedName name="_xlnm.Print_Area" localSheetId="21">'Tab_B4-1'!$A$3:$D$30</definedName>
    <definedName name="_xlnm.Print_Area" localSheetId="22">'Tab_C1-1a'!$A$3:$J$36</definedName>
    <definedName name="_xlnm.Print_Area" localSheetId="23">'Tab_C1-1b'!$A$3:$J$35</definedName>
    <definedName name="_xlnm.Print_Area" localSheetId="24">'Tab_C1-2'!$A$3:$Q$33</definedName>
    <definedName name="_xlnm.Print_Area" localSheetId="25">'Tab_C1-4'!$A$3:$K$45</definedName>
    <definedName name="_xlnm.Print_Area" localSheetId="26">'Tab_C2-1'!$A$3:$K$35</definedName>
    <definedName name="_xlnm.Print_Area" localSheetId="27">'Tab_C2-2'!$A$3:$K$33</definedName>
    <definedName name="_xlnm.Print_Area" localSheetId="28">'Tab_C3-1'!$A$3:$J$35</definedName>
    <definedName name="_xlnm.Print_Area" localSheetId="29">'Tab_C3-2'!$A$3:$K$30</definedName>
    <definedName name="_xlnm.Print_Area" localSheetId="30">'Tab_C3-4'!$A$3:$K$74</definedName>
    <definedName name="_xlnm.Print_Area" localSheetId="31">'Tab_C4-1'!$A$3:$K$37</definedName>
    <definedName name="_xlnm.Print_Area" localSheetId="32">'Tab_C4-4'!$A$3:$R$69</definedName>
    <definedName name="_xlnm.Print_Area" localSheetId="33">'Tab_C5-1a'!$A$3:$K$66</definedName>
    <definedName name="_xlnm.Print_Area" localSheetId="34">'Tab_C5-1b'!$A$3:$I$61</definedName>
    <definedName name="_xlnm.Print_Area" localSheetId="35">'Tab_C5-2'!$A$3:$H$67</definedName>
    <definedName name="_xlnm.Print_Area" localSheetId="36">'Tab_C5-2EU'!$A$3:$J$32</definedName>
    <definedName name="_xlnm.Print_Area" localSheetId="37">'Tab_C6-EU'!$A$3:$D$28</definedName>
    <definedName name="_xlnm.Print_Area" localSheetId="38">'Tab_D2-1'!$A$3:$G$30</definedName>
    <definedName name="_xlnm.Print_Area" localSheetId="39">'Tab_D2-2'!$A$3:$I$32</definedName>
    <definedName name="_xlnm.Print_Area" localSheetId="40">'Tab_D5-1'!$A$3:$K$27</definedName>
    <definedName name="_xlnm.Print_Area" localSheetId="41">'Tab_D5-3'!$A$3:$L$32</definedName>
    <definedName name="_xlnm.Print_Area" localSheetId="0">Titel!$A$2:$H$61</definedName>
    <definedName name="_xlnm.Print_Area">#REF!</definedName>
    <definedName name="_xlnm.Print_Titles" localSheetId="2">Inhalt!$2:$3</definedName>
    <definedName name="p5_age">[3]p5_ageISC5a!$A$1:$D$55</definedName>
    <definedName name="p5nr">[4]P5nr_2!$A$1:$AC$43</definedName>
    <definedName name="POpula">[5]POpula!$A$1:$I$1559</definedName>
    <definedName name="PPP">'Tab_B1-1a'!$X$40</definedName>
  </definedNames>
  <calcPr calcId="145621" iterate="1" iterateCount="1" calcOnSave="0"/>
</workbook>
</file>

<file path=xl/calcChain.xml><?xml version="1.0" encoding="utf-8"?>
<calcChain xmlns="http://schemas.openxmlformats.org/spreadsheetml/2006/main">
  <c r="B9" i="81" l="1"/>
  <c r="B23" i="81" l="1"/>
  <c r="B21" i="81" l="1"/>
  <c r="B22" i="81" l="1"/>
  <c r="B73" i="81" l="1"/>
  <c r="B83" i="81"/>
  <c r="B82" i="81"/>
  <c r="B79" i="81"/>
  <c r="B77" i="81"/>
  <c r="B61" i="81"/>
  <c r="B60" i="81"/>
  <c r="B54" i="81"/>
  <c r="B51" i="81"/>
  <c r="B50" i="81"/>
  <c r="B47" i="81"/>
  <c r="B46" i="81"/>
  <c r="B45" i="81"/>
  <c r="B44" i="81"/>
  <c r="B20" i="81"/>
  <c r="E79" i="81" l="1"/>
  <c r="B78" i="81" l="1"/>
  <c r="B35" i="81"/>
  <c r="B66" i="81"/>
  <c r="E26" i="81"/>
  <c r="B69" i="81" l="1"/>
  <c r="B68" i="81"/>
  <c r="B67" i="81"/>
  <c r="B65" i="81"/>
  <c r="B64" i="81"/>
  <c r="B57" i="81"/>
  <c r="B55" i="81"/>
  <c r="B31" i="81"/>
  <c r="B29" i="81"/>
  <c r="B28" i="81"/>
  <c r="B27" i="81"/>
  <c r="B26" i="81"/>
  <c r="B13" i="81"/>
  <c r="B11" i="81"/>
  <c r="B10" i="81"/>
  <c r="B17" i="81"/>
  <c r="B15" i="81"/>
  <c r="B8" i="81"/>
  <c r="E9" i="81"/>
  <c r="E10" i="81" s="1"/>
  <c r="B37" i="81"/>
  <c r="B40" i="81"/>
  <c r="E11" i="81" l="1"/>
  <c r="E13" i="81" s="1"/>
  <c r="E15" i="81" l="1"/>
  <c r="E17" i="81" s="1"/>
  <c r="E20" i="81" s="1"/>
  <c r="E21" i="81" s="1"/>
  <c r="E27" i="81" l="1"/>
  <c r="E28" i="81" s="1"/>
  <c r="E29" i="81" s="1"/>
  <c r="E31" i="81" s="1"/>
  <c r="E35" i="81" s="1"/>
  <c r="E37" i="81" s="1"/>
  <c r="E22" i="81"/>
  <c r="E23" i="81" s="1"/>
  <c r="E40" i="81" l="1"/>
  <c r="E44" i="81" s="1"/>
  <c r="E45" i="81" s="1"/>
  <c r="E46" i="81" s="1"/>
  <c r="E47" i="81" s="1"/>
  <c r="E50" i="81" l="1"/>
  <c r="E51" i="81" s="1"/>
  <c r="E54" i="81" s="1"/>
  <c r="E55" i="81" s="1"/>
  <c r="E57" i="81" l="1"/>
  <c r="E60" i="81" s="1"/>
  <c r="E61" i="81" s="1"/>
  <c r="E65" i="81" s="1"/>
  <c r="E66" i="81" s="1"/>
  <c r="E68" i="81" l="1"/>
  <c r="E69" i="81" s="1"/>
  <c r="E73" i="81" s="1"/>
  <c r="E77" i="81" s="1"/>
  <c r="E82" i="81" s="1"/>
  <c r="E83" i="81" s="1"/>
</calcChain>
</file>

<file path=xl/sharedStrings.xml><?xml version="1.0" encoding="utf-8"?>
<sst xmlns="http://schemas.openxmlformats.org/spreadsheetml/2006/main" count="2693" uniqueCount="535">
  <si>
    <t>Deutschland</t>
  </si>
  <si>
    <t>Bayern</t>
  </si>
  <si>
    <t>Baden-Württemberg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</si>
  <si>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</si>
  <si>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</si>
  <si>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</si>
  <si>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</si>
  <si>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</si>
  <si>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</si>
  <si>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</si>
  <si>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</si>
  <si>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</si>
  <si>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</si>
  <si>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</si>
  <si>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</si>
  <si>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</si>
  <si>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</si>
  <si>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Land</t>
  </si>
  <si>
    <t>ISCED 2</t>
  </si>
  <si>
    <t>Geschlecht</t>
  </si>
  <si>
    <t>Tabelle A1.1a</t>
  </si>
  <si>
    <t>Elementar- und Primar-bereich</t>
  </si>
  <si>
    <t>Sekundar-bereich I</t>
  </si>
  <si>
    <t>Sekundarbereich II</t>
  </si>
  <si>
    <t>Tertiärbereich</t>
  </si>
  <si>
    <t>ISCED 0-1</t>
  </si>
  <si>
    <t>ISCED 4</t>
  </si>
  <si>
    <t>Tabelle A1.1b</t>
  </si>
  <si>
    <t>Alle
Bildungs-bereiche zusammen</t>
  </si>
  <si>
    <t>OECD-Durchschnitt</t>
  </si>
  <si>
    <t>männlich</t>
  </si>
  <si>
    <t>weiblich</t>
  </si>
  <si>
    <r>
      <t xml:space="preserve">Quelle: </t>
    </r>
    <r>
      <rPr>
        <sz val="9"/>
        <rFont val="MetaNormalLF-Roman"/>
        <family val="2"/>
      </rPr>
      <t>Statistische Ämter des Bundes und der Länder</t>
    </r>
  </si>
  <si>
    <t>Promotion</t>
  </si>
  <si>
    <t>allgemein-bildend</t>
  </si>
  <si>
    <t>Kurzes tertiäres Bildungs-programm</t>
  </si>
  <si>
    <t>Bachelor- bzw. gleich-wertiges Bildungs-programm</t>
  </si>
  <si>
    <t>Master- bzw. gleich-wertiges Bildungs-programm</t>
  </si>
  <si>
    <t>berufs-bildend (mit Zugang zum Tertiär-bereich)</t>
  </si>
  <si>
    <t>berufs-bildend (kein Zugang zum Tertiär-bereich)</t>
  </si>
  <si>
    <t>kurzes tertiäres Bildungs-programm</t>
  </si>
  <si>
    <t xml:space="preserve">c </t>
  </si>
  <si>
    <t>Bildungsstand der Erwachsenenbevölkerung in % (2015)</t>
  </si>
  <si>
    <t>Bildungsstand der Erwachsenenbevölkerung nach Geschlecht in % (2015)</t>
  </si>
  <si>
    <r>
      <t>Quelle:</t>
    </r>
    <r>
      <rPr>
        <sz val="9"/>
        <rFont val="MetaNormalLF-Roman"/>
        <family val="2"/>
      </rPr>
      <t xml:space="preserve"> Statistische Ämter des Bundes und der Länder</t>
    </r>
  </si>
  <si>
    <t xml:space="preserve">m </t>
  </si>
  <si>
    <t xml:space="preserve">25 - 64 </t>
  </si>
  <si>
    <t xml:space="preserve">55 - 64 </t>
  </si>
  <si>
    <t xml:space="preserve">45 - 54 </t>
  </si>
  <si>
    <t xml:space="preserve">35 - 44 </t>
  </si>
  <si>
    <t xml:space="preserve">25 - 34 </t>
  </si>
  <si>
    <t>ISCED 8</t>
  </si>
  <si>
    <t>ISCED 7</t>
  </si>
  <si>
    <t>ISCED 6</t>
  </si>
  <si>
    <t>ISCED 5</t>
  </si>
  <si>
    <t>Bevölkerung mit einem Abschluss im Tertiärbereich nach Altersgruppen in % (2015)</t>
  </si>
  <si>
    <t>Tabelle A1.2a</t>
  </si>
  <si>
    <t>Bevölkerung mit einem Abschluss im Tertiärbereich nach Altersgruppen und Geschlecht in % (2015)</t>
  </si>
  <si>
    <t>Tabelle A1.2b</t>
  </si>
  <si>
    <t>Altersgruppen</t>
  </si>
  <si>
    <t>Bevölkerung mit mindestens einem Abschluss des Sekundarbereichs II 
nach Altersgruppen und Geschlecht in % (2015)</t>
  </si>
  <si>
    <t>EU-28</t>
  </si>
  <si>
    <t>Weiblich</t>
  </si>
  <si>
    <t>Männlich</t>
  </si>
  <si>
    <t>Insgesamt</t>
  </si>
  <si>
    <t>des Tertiärbereichs nach Geschlecht in % (2015)</t>
  </si>
  <si>
    <t>Bevölkerung im Alter von 30 bis 34 Jahren mit einem Abschluss</t>
  </si>
  <si>
    <t>Tabelle A1.7a</t>
  </si>
  <si>
    <t>Tabelle A1.7b</t>
  </si>
  <si>
    <r>
      <rPr>
        <sz val="10"/>
        <color rgb="FF0000FF"/>
        <rFont val="Arial"/>
        <family val="2"/>
      </rPr>
      <t>Quelle: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>Statistische Ämter des Bundes und der Länder</t>
    </r>
  </si>
  <si>
    <t>1 Im Anhang unter "Zuordnung nationaler Bildungsprogramme zur ISCED 2011" stehen Erläuterungen zu den ISCED 2-Stellern.</t>
  </si>
  <si>
    <r>
      <t>ISCED 65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</si>
  <si>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ISCED 64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</si>
  <si>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berufsorientiert</t>
  </si>
  <si>
    <t>akademisch</t>
  </si>
  <si>
    <t>zusammen</t>
  </si>
  <si>
    <t xml:space="preserve"> </t>
  </si>
  <si>
    <t>Master- bzw. gleichwertiges Bildungs-programm</t>
  </si>
  <si>
    <t>Bachelor- bzw. gleichwertiges Bildungsprogramm</t>
  </si>
  <si>
    <t>Erstabsolventen im Tertiärbereich</t>
  </si>
  <si>
    <t>Erstabsolventen je ISCED-Stufe</t>
  </si>
  <si>
    <t>Abschlussquoten im Tertiärbereich nach ISCED-Stufen und Orientierung der Bildungsprogramme in % (2014)</t>
  </si>
  <si>
    <t>Tabelle A3.1</t>
  </si>
  <si>
    <r>
      <t xml:space="preserve">Quelle: </t>
    </r>
    <r>
      <rPr>
        <sz val="10"/>
        <rFont val="Arial"/>
        <family val="2"/>
      </rPr>
      <t>Statistische Ämter des Bundes und der Länder</t>
    </r>
  </si>
  <si>
    <t>Nicht bekannt oder keine Angabe</t>
  </si>
  <si>
    <t>Agrar-
wissen-
schaften</t>
  </si>
  <si>
    <t>Bio- und Naturwissen-schaften, Mathematik und Informatik</t>
  </si>
  <si>
    <t>Ingenieur-wissen-schaften, Fertigung und Bauwesen</t>
  </si>
  <si>
    <t>Dienst-leistungen</t>
  </si>
  <si>
    <t>Sozial-, Rechts- und Wirtschafts-wissen-schaften</t>
  </si>
  <si>
    <t>Gesundheit
und
Soziales</t>
  </si>
  <si>
    <t>Geistes-wissen-schaften und Kunst</t>
  </si>
  <si>
    <t>Erziehungs-wissen-schaften</t>
  </si>
  <si>
    <t>Tabelle A3.3</t>
  </si>
  <si>
    <t>berufs-orientiert</t>
  </si>
  <si>
    <t>Master- bzw. gleichwertiges Bildungsprogramm</t>
  </si>
  <si>
    <t>Tabelle A3.4</t>
  </si>
  <si>
    <t>Bachelor- bzw. gleichwertiges Bildungs-programm</t>
  </si>
  <si>
    <t>Ingenieurwissenschaften, Fertigung und Bauwesen</t>
  </si>
  <si>
    <t>Bio- und Naturwissenschaften, Mathematik und Informatik</t>
  </si>
  <si>
    <t>Tabelle A3.5</t>
  </si>
  <si>
    <r>
      <t>Quelle:</t>
    </r>
    <r>
      <rPr>
        <sz val="10"/>
        <rFont val="MetaNormalLF-Roman"/>
        <family val="2"/>
      </rPr>
      <t xml:space="preserve"> Statistische Ämter des Bundes und der Länder</t>
    </r>
  </si>
  <si>
    <t>ISCED 3</t>
  </si>
  <si>
    <t>post-sekundarer nichttertiärer Bereich</t>
  </si>
  <si>
    <t>Sekundar-bereich II</t>
  </si>
  <si>
    <t>Alle Bildungs-bereiche zusammen</t>
  </si>
  <si>
    <t>Sekundarbereich II und postsekundarer nichttertiärer Bereich</t>
  </si>
  <si>
    <t>Sekundar-bereich I oder weniger</t>
  </si>
  <si>
    <t>Beschäftigungsquoten der 25- bis 64-Jährigen nach Bildungsstand in % (2015)</t>
  </si>
  <si>
    <t>Tabelle A5.1a</t>
  </si>
  <si>
    <t>Beschäftigungsquoten der 25- bis 64-Jährigen nach Bildungsstand und Geschlecht in % (2015)</t>
  </si>
  <si>
    <t>Tabelle A5.1b</t>
  </si>
  <si>
    <t>Erwerbslosenquoten der 25- bis 64-Jährigen nach Bildungsstand in % (2015)</t>
  </si>
  <si>
    <t>Tabelle A5.2a</t>
  </si>
  <si>
    <t>Erwerbslosenquoten der 25- bis 64-Jährigen nach Bildungsstand und Geschlecht in % (2015)</t>
  </si>
  <si>
    <t>Tabelle A5.2b</t>
  </si>
  <si>
    <r>
      <rPr>
        <sz val="10"/>
        <color indexed="12"/>
        <rFont val="Arial"/>
        <family val="2"/>
      </rPr>
      <t>Quelle:</t>
    </r>
    <r>
      <rPr>
        <sz val="10"/>
        <rFont val="Arial"/>
        <family val="2"/>
      </rPr>
      <t xml:space="preserve"> Statistische Ämter des Bundes und der Länder</t>
    </r>
  </si>
  <si>
    <t>m</t>
  </si>
  <si>
    <t xml:space="preserve">OECD-Durchschnitt </t>
  </si>
  <si>
    <t>EUR</t>
  </si>
  <si>
    <t>(ohne FuE)</t>
  </si>
  <si>
    <t>ISCED 1-8</t>
  </si>
  <si>
    <t>ISCED 5-8</t>
  </si>
  <si>
    <t>insgesamt</t>
  </si>
  <si>
    <t>ISCED 1</t>
  </si>
  <si>
    <t>nachrichtlich:
Tertiärbereich akademisch</t>
  </si>
  <si>
    <t xml:space="preserve">Tertiärbereich
</t>
  </si>
  <si>
    <t>Sekundarbereich</t>
  </si>
  <si>
    <t>Primar- bereich</t>
  </si>
  <si>
    <t>Jährliche Ausgaben für Bildungseinrichtungen pro Schüler/Studierenden (2013)</t>
  </si>
  <si>
    <t>Tabelle B1.1a</t>
  </si>
  <si>
    <r>
      <t>Quelle:</t>
    </r>
    <r>
      <rPr>
        <sz val="10"/>
        <rFont val="Arial"/>
        <family val="2"/>
      </rPr>
      <t xml:space="preserve"> Statistische Ämter des Bundes und der Länder</t>
    </r>
  </si>
  <si>
    <t>Deutschland 
  (einschl. Promovierende)</t>
  </si>
  <si>
    <t>nachrichtlich:</t>
  </si>
  <si>
    <t>Primar- bis Tertiär-bereich</t>
  </si>
  <si>
    <t>im Verhältnis zum BIP pro Kopf in % (2013)</t>
  </si>
  <si>
    <t>Jährliche Ausgaben für Bildungseinrichtungen pro Schüler/Studierenden</t>
  </si>
  <si>
    <t>Tabelle B1.4</t>
  </si>
  <si>
    <t>1 Inklusive Ausgaben, die keiner spezifischen ISCED-Stufe zugeordnet werden können.</t>
  </si>
  <si>
    <t>ISCED 1-4</t>
  </si>
  <si>
    <t xml:space="preserve">Tertiärbereich </t>
  </si>
  <si>
    <t>Primar-, Sekundar- und postsekundarer nichttertiärer Bereich</t>
  </si>
  <si>
    <t>Öffentliche Gesamtausgaben für Bildung in % des BIP (2013)</t>
  </si>
  <si>
    <t>Tabelle B4.1</t>
  </si>
  <si>
    <r>
      <t>3 Prozentwerte über 100</t>
    </r>
    <r>
      <rPr>
        <sz val="4"/>
        <rFont val="Arial"/>
        <family val="2"/>
      </rPr>
      <t xml:space="preserve"> </t>
    </r>
    <r>
      <rPr>
        <sz val="10"/>
        <rFont val="Arial"/>
        <family val="2"/>
      </rPr>
      <t xml:space="preserve">% methodisch bedingt. </t>
    </r>
  </si>
  <si>
    <t>2 Die altersspezifische Verteilung wurde basierend auf den erhobenen Daten des Jahres 2010 (Schuljahr 2009/2010) geschätzt.</t>
  </si>
  <si>
    <r>
      <t>1 Prozentwerte deutlich über 100</t>
    </r>
    <r>
      <rPr>
        <sz val="4"/>
        <rFont val="Arial"/>
        <family val="2"/>
      </rPr>
      <t xml:space="preserve"> </t>
    </r>
    <r>
      <rPr>
        <sz val="10"/>
        <rFont val="Arial"/>
        <family val="2"/>
      </rPr>
      <t xml:space="preserve">% entstehen durch Schülerinnen und Schüler aus den umliegenden Bundesländern, die im jeweiligen Land die Schule besuchen. </t>
    </r>
  </si>
  <si>
    <t>4-17</t>
  </si>
  <si>
    <t>3-17</t>
  </si>
  <si>
    <t>Deutschland 
   (einschl. Promovierende)</t>
  </si>
  <si>
    <r>
      <t>Saarland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</si>
  <si>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r>
      <t>Nordrhein-Westfalen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</si>
  <si>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>Hamburg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</si>
  <si>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Bremen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</si>
  <si>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als Anteil an der gleichaltrigen Bevölkerung</t>
  </si>
  <si>
    <t>30 bis 39 Jahren</t>
  </si>
  <si>
    <t>20 bis 29 Jahren</t>
  </si>
  <si>
    <t>15 bis 19 Jahren</t>
  </si>
  <si>
    <t>5 bis 14 Jahren</t>
  </si>
  <si>
    <t>3 bis 4 Jahren</t>
  </si>
  <si>
    <t>Schüler und Studierende im Alter von . . .</t>
  </si>
  <si>
    <r>
      <t>Altersspanne, innerhalb derer 
über 90</t>
    </r>
    <r>
      <rPr>
        <sz val="4"/>
        <rFont val="Arial"/>
        <family val="2"/>
      </rPr>
      <t xml:space="preserve"> </t>
    </r>
    <r>
      <rPr>
        <sz val="9.5"/>
        <rFont val="Arial"/>
        <family val="2"/>
      </rPr>
      <t xml:space="preserve">% der Bevölkerung an Bildung teilnehmen </t>
    </r>
  </si>
  <si>
    <t>Voll- und Teilzeit-Schüler/Studierende an öffentlichen und privaten Bildungseinrichtungen</t>
  </si>
  <si>
    <t>Bildungsbeteiligung nach Alter (2014)</t>
  </si>
  <si>
    <t>Tabelle C1.1a</t>
  </si>
  <si>
    <t>2 Summe aus Vollzeit- und Teilzeitunterricht.</t>
  </si>
  <si>
    <t>1 Die altersspezifische Verteilung wurde basierend auf den erhobenen Daten des Jahres 2010 (Schuljahr 2009/2010) geschätzt.</t>
  </si>
  <si>
    <r>
      <t>Nordrhein-Westfalen</t>
    </r>
    <r>
      <rPr>
        <vertAlign val="superscript"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</si>
  <si>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Tertiär-
bereich</t>
  </si>
  <si>
    <t>Post-sekundarer nichttertiärer Bereich</t>
  </si>
  <si>
    <t xml:space="preserve">Sekundar-bereich II </t>
  </si>
  <si>
    <t>Elementar-bereich</t>
  </si>
  <si>
    <t>Alle Bildungsbereiche zusammen</t>
  </si>
  <si>
    <t>Zu erwartende Jahre in Ausbildung unter gleich bleibenden Rahmenbedingungen 
(ohne Erziehung von Kindern, die jünger als 5 Jahre sind oder Schülern/Studierenden, die älter als 39 Jahre sind)</t>
  </si>
  <si>
    <t>Bildungserwartung in Jahren nach Geschlecht (2014)</t>
  </si>
  <si>
    <t>Tabelle C1.1b</t>
  </si>
  <si>
    <t>3 Die altersspezifische Verteilung wurde basierend auf den erhobenen Daten des Jahres 2010 (Schuljahr 2009/2010) geschätzt.</t>
  </si>
  <si>
    <r>
      <t>2 Prozentwerte über 100</t>
    </r>
    <r>
      <rPr>
        <sz val="4"/>
        <rFont val="Arial"/>
        <family val="2"/>
      </rPr>
      <t xml:space="preserve"> </t>
    </r>
    <r>
      <rPr>
        <sz val="10"/>
        <rFont val="Arial"/>
        <family val="2"/>
      </rPr>
      <t xml:space="preserve">% entstehen durch Schüler aus Niedersachsen, die in Bremen die Schule besuchen. </t>
    </r>
  </si>
  <si>
    <r>
      <t>1 Prozentwerte über 100</t>
    </r>
    <r>
      <rPr>
        <sz val="4"/>
        <rFont val="Arial"/>
        <family val="2"/>
      </rPr>
      <t xml:space="preserve"> </t>
    </r>
    <r>
      <rPr>
        <sz val="10"/>
        <rFont val="Arial"/>
        <family val="2"/>
      </rPr>
      <t xml:space="preserve">% methodisch bedingt. </t>
    </r>
  </si>
  <si>
    <r>
      <t>Nordrhein-Westfalen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</si>
  <si>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r>
      <t>Baden-Württemberg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</si>
  <si>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postsekundarer nichttertiärer Bereich</t>
  </si>
  <si>
    <t>Schüler und Studierende im Alter von … Jahren</t>
  </si>
  <si>
    <t>Netto-Bildungsbeteiligung (basierend auf Personenzahlen)</t>
  </si>
  <si>
    <t>Übergangscharakteristika bei 15- bis 20-Jährigen nach Bildungsbereichen in % (2014)</t>
  </si>
  <si>
    <t>Tabelle C1.2</t>
  </si>
  <si>
    <t>privat</t>
  </si>
  <si>
    <t>öffentlich</t>
  </si>
  <si>
    <t>Promotions-studium</t>
  </si>
  <si>
    <t>Post-sekundarer nicht-tertiärer Bereich</t>
  </si>
  <si>
    <t>Art der Bildungs-einrichtung</t>
  </si>
  <si>
    <t>Verteilung der Schüler/Studierenden nach Art der Bildungseinrichtung in % (2014)</t>
  </si>
  <si>
    <t>Tabelle C1.4</t>
  </si>
  <si>
    <t xml:space="preserve">X </t>
  </si>
  <si>
    <t>ISCED 0</t>
  </si>
  <si>
    <t>ISCED 020</t>
  </si>
  <si>
    <t>ISCED 010</t>
  </si>
  <si>
    <r>
      <t>4 und 5</t>
    </r>
    <r>
      <rPr>
        <sz val="10"/>
        <rFont val="MetaNormalLF-Roman"/>
        <family val="2"/>
      </rPr>
      <t xml:space="preserve"> Jahren</t>
    </r>
  </si>
  <si>
    <t>Kinder im Alter von</t>
  </si>
  <si>
    <t>Kinder im Alter von … Jahren</t>
  </si>
  <si>
    <t>EU-Benchmark
Elementarbereich</t>
  </si>
  <si>
    <t>Elementar- und Primarbereich</t>
  </si>
  <si>
    <t>Kinder an öffentlichen und privaten Einrichtungen</t>
  </si>
  <si>
    <t>Bildungsbeteiligung im Elementar- und Primarbereich nach Alter in % (2014)</t>
  </si>
  <si>
    <t>Tabelle C2.1</t>
  </si>
  <si>
    <t>Anzahl</t>
  </si>
  <si>
    <t>%</t>
  </si>
  <si>
    <t>Kinder zu  
Lehrkräften</t>
  </si>
  <si>
    <t>Frühkindliche Bildung, Betreuung und Erziehung für Kinder von drei Jahren bis zum Schuleintritt</t>
  </si>
  <si>
    <t>Frühkindliche Bildung, Betreuung und Erziehung für Kinder unter drei Jahren</t>
  </si>
  <si>
    <t>Zahlenmäßiges Kinder-Lehrkräfte-Verhältnis</t>
  </si>
  <si>
    <t>Verteilung der Kinder nach Art der Bildungseinrichtung</t>
  </si>
  <si>
    <t>Verteilung der Kinder nach Art der Bildungsprogramme</t>
  </si>
  <si>
    <t>Merkmale von Bildungsprogrammen im Elementarbereich (2014)</t>
  </si>
  <si>
    <t>Tabelle C2.2</t>
  </si>
  <si>
    <t>Promotion bzw. gleichwertiges Bildungs-programm</t>
  </si>
  <si>
    <t>Anfänger im Tertiärbereich</t>
  </si>
  <si>
    <t>Anfänger je ISCED-Stufe</t>
  </si>
  <si>
    <t>Anfängerquoten im Tertiärbereich nach ISCED-Stufen und Orientierung der Bildungsprogramme in % (2014)</t>
  </si>
  <si>
    <t>Tabelle C3.1</t>
  </si>
  <si>
    <t>Anteil der Anfängerinnen im Tertiärbereich nach Fächergruppen in % (2014)</t>
  </si>
  <si>
    <t>Tabelle C3.2</t>
  </si>
  <si>
    <t>Studien-jahr</t>
  </si>
  <si>
    <t>Tabelle C3.4</t>
  </si>
  <si>
    <t>1 Im Anhang unter "Zuordnung nationaler Bildungsprogramme zur ISCED 2011" sind Erläuterungen zu den ISCED 2-Stellern.</t>
  </si>
  <si>
    <t>Flächenländer</t>
  </si>
  <si>
    <t>Stadtstaaten</t>
  </si>
  <si>
    <t>nachrichtlich: Tertiärbereich akademisch</t>
  </si>
  <si>
    <t xml:space="preserve">Internationale Studierende </t>
  </si>
  <si>
    <t>Studierende</t>
  </si>
  <si>
    <t>Tabelle C4.1</t>
  </si>
  <si>
    <r>
      <t>Hinweis:</t>
    </r>
    <r>
      <rPr>
        <sz val="10"/>
        <rFont val="Arial"/>
        <family val="2"/>
      </rPr>
      <t xml:space="preserve"> Herkunftsstaat bezieht sich auf den Staat des Erwerbs der Hochschulzugangsberechtigung.</t>
    </r>
  </si>
  <si>
    <t>Mobile Studierende insgesamt</t>
  </si>
  <si>
    <t>Sonstige Staaten insgesamt</t>
  </si>
  <si>
    <t>Vietnam</t>
  </si>
  <si>
    <t>Ukraine</t>
  </si>
  <si>
    <t>Tunesien</t>
  </si>
  <si>
    <t>Serbien</t>
  </si>
  <si>
    <t>Russische Föderation</t>
  </si>
  <si>
    <t>Rumänien</t>
  </si>
  <si>
    <t>Marokko</t>
  </si>
  <si>
    <t>Kamerun</t>
  </si>
  <si>
    <t>Iran, Islamische Republik</t>
  </si>
  <si>
    <t>Indonesien</t>
  </si>
  <si>
    <t>Indien</t>
  </si>
  <si>
    <t>Georgien</t>
  </si>
  <si>
    <t>China</t>
  </si>
  <si>
    <t>Bulgarien</t>
  </si>
  <si>
    <t>Brasilien</t>
  </si>
  <si>
    <t>Ausgewählte sonstige Staaten</t>
  </si>
  <si>
    <t>OECD-Staaten insgesamt</t>
  </si>
  <si>
    <t>Vereinigte Staaten</t>
  </si>
  <si>
    <t>Vereinigtes Königreich</t>
  </si>
  <si>
    <t>Ungarn</t>
  </si>
  <si>
    <t>Türkei</t>
  </si>
  <si>
    <t>Tschechische Republik</t>
  </si>
  <si>
    <t>Spanien</t>
  </si>
  <si>
    <t>Schweiz</t>
  </si>
  <si>
    <t>Schweden</t>
  </si>
  <si>
    <t>Slowenien</t>
  </si>
  <si>
    <t>Slowakei</t>
  </si>
  <si>
    <t>Portugal</t>
  </si>
  <si>
    <t>Polen</t>
  </si>
  <si>
    <t>Österreich</t>
  </si>
  <si>
    <t>Norwegen</t>
  </si>
  <si>
    <t>Neuseeland</t>
  </si>
  <si>
    <t>Niederlande</t>
  </si>
  <si>
    <t>Mexiko</t>
  </si>
  <si>
    <t>Luxemburg</t>
  </si>
  <si>
    <t>Korea, Republik</t>
  </si>
  <si>
    <t>Kanada</t>
  </si>
  <si>
    <t>Japan</t>
  </si>
  <si>
    <t>Italien</t>
  </si>
  <si>
    <t>Israel</t>
  </si>
  <si>
    <t>Island</t>
  </si>
  <si>
    <t>Irland</t>
  </si>
  <si>
    <t>Griechenland</t>
  </si>
  <si>
    <t>Frankreich</t>
  </si>
  <si>
    <t>Finnland</t>
  </si>
  <si>
    <t>Estland</t>
  </si>
  <si>
    <t>Dänemark</t>
  </si>
  <si>
    <t>Chile</t>
  </si>
  <si>
    <t>Belgien</t>
  </si>
  <si>
    <t>Australien</t>
  </si>
  <si>
    <t>OECD-Staaten</t>
  </si>
  <si>
    <t>TH</t>
  </si>
  <si>
    <t>SH</t>
  </si>
  <si>
    <t>ST</t>
  </si>
  <si>
    <t>SN</t>
  </si>
  <si>
    <t>SL</t>
  </si>
  <si>
    <t>RP</t>
  </si>
  <si>
    <t>NW</t>
  </si>
  <si>
    <t>NI</t>
  </si>
  <si>
    <t>MV</t>
  </si>
  <si>
    <t>HE</t>
  </si>
  <si>
    <t>HH</t>
  </si>
  <si>
    <t>HB</t>
  </si>
  <si>
    <t>BB</t>
  </si>
  <si>
    <t>BE</t>
  </si>
  <si>
    <t>BY</t>
  </si>
  <si>
    <t>BW</t>
  </si>
  <si>
    <t>D</t>
  </si>
  <si>
    <t>Herkunftsstaaten</t>
  </si>
  <si>
    <t>Studienort (Zielland)</t>
  </si>
  <si>
    <t xml:space="preserve">Anteil internationaler Studierender im Tertiärbereich (akademisch) nach ausgewählten Herkunftsstaaten in % (2014) </t>
  </si>
  <si>
    <t>Tabelle C4.4</t>
  </si>
  <si>
    <r>
      <t xml:space="preserve">Quelle: </t>
    </r>
    <r>
      <rPr>
        <sz val="9"/>
        <rFont val="MetaNormalLF-Roman"/>
        <family val="2"/>
      </rPr>
      <t>Statistische Ämter des Bundes und der Länder.</t>
    </r>
  </si>
  <si>
    <t>nicht im Arbeitsmarkt</t>
  </si>
  <si>
    <t>erwerbslos</t>
  </si>
  <si>
    <t>beschäftigt</t>
  </si>
  <si>
    <t>erwerbslos oder nicht im Arbeitsmarkt</t>
  </si>
  <si>
    <t>sonstige Beschäf-tigung</t>
  </si>
  <si>
    <t>in dualer Ausbildung</t>
  </si>
  <si>
    <t>Nicht in Ausbildung</t>
  </si>
  <si>
    <t>In Ausbildung (Schüler/Studierende)</t>
  </si>
  <si>
    <t>nach Geschlecht in % (2015)</t>
  </si>
  <si>
    <t>Anteil junger Menschen im Alter von 15- bis 29 Jahren, die sich in Ausbildung bzw. nicht in Ausbildung befinden,</t>
  </si>
  <si>
    <t>Tabelle C5.1a</t>
  </si>
  <si>
    <t>nicht im
Arbeits-
markt</t>
  </si>
  <si>
    <t>beschäftigt (einschl. dualer Ausbildung)</t>
  </si>
  <si>
    <t>nicht
beschäftigt</t>
  </si>
  <si>
    <t>Zu erwartende Jahre nicht in Ausbildung</t>
  </si>
  <si>
    <t>Zu erwartende Jahre in Ausbildung</t>
  </si>
  <si>
    <t>Zu erwartende Jahre in Ausbildung und nicht in Ausbildung für 15- bis 29-Jährige nach Geschlecht (2015)</t>
  </si>
  <si>
    <t>Tabelle C5.1b</t>
  </si>
  <si>
    <t xml:space="preserve"> beschäftigt</t>
  </si>
  <si>
    <t>Tabelle C5.2</t>
  </si>
  <si>
    <t>in 1 000</t>
  </si>
  <si>
    <t>nicht erwerbs-tätig</t>
  </si>
  <si>
    <t>erwerbs-tätig</t>
  </si>
  <si>
    <t>Anteil an insgesamt</t>
  </si>
  <si>
    <t>davon</t>
  </si>
  <si>
    <t>Erwerbsbeteiligung</t>
  </si>
  <si>
    <t xml:space="preserve">und über keinen Abschluss des Sekundarbereichs II verfügt </t>
  </si>
  <si>
    <t>Bevölkerung im Alter von 18 bis 24 Jahren, die sich nicht in Bildung oder Ausbildung befindet</t>
  </si>
  <si>
    <t>Anteil der frühen Schulabgänger nach Geschlecht und Erwerbsbeteiligung (2015)</t>
  </si>
  <si>
    <t>Tabelle C5.2-EU</t>
  </si>
  <si>
    <t>Bevölkerung im Alter von 25 bis 64 Jahren nach Geschlecht in % (2015)</t>
  </si>
  <si>
    <t>Anteil der an Aus- oder Weiterbildungsmaßnahmen teilnehmenden</t>
  </si>
  <si>
    <t>Tabelle C6-EU</t>
  </si>
  <si>
    <t>und Bildungsbereich (2014)</t>
  </si>
  <si>
    <t>Durchschnittliche Klassengröße in allgemeinbildenden Programmen nach Art der Bildungseinrichtung</t>
  </si>
  <si>
    <t>Tabelle D2.1</t>
  </si>
  <si>
    <t>ISCED 6-8</t>
  </si>
  <si>
    <t>Primarbereich</t>
  </si>
  <si>
    <t>sowie Studierende-Lehrkräfte-Verhältnis im Tertiärbereich (2014)</t>
  </si>
  <si>
    <t>Zahlenmäßiges Schüler-Lehrkräfte-Verhältnis im Primarbereich und im Sekundarbereich</t>
  </si>
  <si>
    <t>Tabelle D2.2</t>
  </si>
  <si>
    <t>60 Jahre und älter</t>
  </si>
  <si>
    <t>50-59 Jahre</t>
  </si>
  <si>
    <t>40-49 Jahre</t>
  </si>
  <si>
    <t>30-39 Jahre</t>
  </si>
  <si>
    <t>unter 30 Jahre</t>
  </si>
  <si>
    <t>Sekundarbereich II (ISCED 3)</t>
  </si>
  <si>
    <t>Sekundarbereich I (ISCED 2)</t>
  </si>
  <si>
    <t>Primarbereich (ISCED 1)</t>
  </si>
  <si>
    <t>Altersverteilung der Lehrkräfte im Primarbereich und im Sekundarbereich I in % (2014)</t>
  </si>
  <si>
    <t>Tabelle D5.1</t>
  </si>
  <si>
    <t>ISCED 35</t>
  </si>
  <si>
    <t>ISCED 34</t>
  </si>
  <si>
    <t xml:space="preserve">Bachelor-, Master- bzw. gleichwertige Bildungs-programme, Promotion </t>
  </si>
  <si>
    <t>berufs-
bildend</t>
  </si>
  <si>
    <t>Primar-bereich</t>
  </si>
  <si>
    <t>Tabelle D5.3</t>
  </si>
  <si>
    <t>i</t>
  </si>
  <si>
    <t>w</t>
  </si>
  <si>
    <t>ISCED 3/4
allgemeinbildend</t>
  </si>
  <si>
    <t>ISCED 3/4
beruflich</t>
  </si>
  <si>
    <t>Anteil der Nichterwerbspersonen</t>
  </si>
  <si>
    <t>Erwerbslosenquote</t>
  </si>
  <si>
    <t>Beschäftigungsquote</t>
  </si>
  <si>
    <t>nach Ausrichtung des abgeschlossenen Bildungsgangs und Geschlecht in % (2015)</t>
  </si>
  <si>
    <t>Erwerbsstatus der 25- bis 64-Jährigen mit einem Abschluss im Bereich ISCED 3/4</t>
  </si>
  <si>
    <t>Tabelle A5.5</t>
  </si>
  <si>
    <t>Zum Inhalt</t>
  </si>
  <si>
    <t>Zum Impressum</t>
  </si>
  <si>
    <t>Vervielfältigung und Verbreitung, auch auszugsweise, mit Quellenangabe gestattet.</t>
  </si>
  <si>
    <t xml:space="preserve">     (im Auftrag der Herausgebergemeinschaft)</t>
  </si>
  <si>
    <t>www.statistikportal.de</t>
  </si>
  <si>
    <t>Weiterführende Informationen:</t>
  </si>
  <si>
    <t xml:space="preserve">                                     – Printveröffentlichung: zweijährlich</t>
  </si>
  <si>
    <r>
      <t xml:space="preserve">Erscheinungsfolge: </t>
    </r>
    <r>
      <rPr>
        <sz val="4"/>
        <rFont val="Arial"/>
        <family val="2"/>
      </rPr>
      <t xml:space="preserve"> </t>
    </r>
    <r>
      <rPr>
        <sz val="9"/>
        <rFont val="Arial"/>
        <family val="2"/>
      </rPr>
      <t>– elektronische Veröffentlichung: jährlich</t>
    </r>
  </si>
  <si>
    <t xml:space="preserve">bildungsstatistik@destatis.de </t>
  </si>
  <si>
    <t>Telefax:   +49 (0) 611 72-4000</t>
  </si>
  <si>
    <t>Telefon:  +49 (0) 611 75-4152 und 75-4158</t>
  </si>
  <si>
    <t>Bereich „Bildung, Forschung und Entwicklung, Kultur, Rechtspflege“</t>
  </si>
  <si>
    <t>Statistisches Bundesamt</t>
  </si>
  <si>
    <t>Fachliche Informationen zu dieser Veröffentlichung:</t>
  </si>
  <si>
    <t xml:space="preserve">www.destatis.de/kontakt </t>
  </si>
  <si>
    <t>Telefax:   +49 (0) 611 75-3330</t>
  </si>
  <si>
    <t>Telefon:  +49 (0) 611 75-2405</t>
  </si>
  <si>
    <t xml:space="preserve">65180 Wiesbaden </t>
  </si>
  <si>
    <t>Herstellung und Redaktion:</t>
  </si>
  <si>
    <t>Statistische Ämter des Bundes und der Länder</t>
  </si>
  <si>
    <t>Herausgeber:</t>
  </si>
  <si>
    <t>Impressum</t>
  </si>
  <si>
    <t xml:space="preserve">Zurück zum Inhalt </t>
  </si>
  <si>
    <t>Indikator D5.3</t>
  </si>
  <si>
    <t>Indikator D5.1</t>
  </si>
  <si>
    <t>D5 Wer sind die Lehrkräfte?</t>
  </si>
  <si>
    <t>Indikator D2.1</t>
  </si>
  <si>
    <t>D2 Wie ist das zahlenmäßige Schüler-Lehrkräfte-Verhältnis und wie groß sind die Klassen im Durchschnitt?</t>
  </si>
  <si>
    <t>Kapitel D: Das Lernumfeld und die Organisation von Schulen</t>
  </si>
  <si>
    <t>Anteil der an Aus- oder Weiterbildungsmaßnahmen teilnehmenden im Alter von 25 bis 64 Jahren</t>
  </si>
  <si>
    <t>Indikator C6 EU</t>
  </si>
  <si>
    <t xml:space="preserve">C6 Nehmen Erwachsene am lebenslangen Lernen teil? </t>
  </si>
  <si>
    <t>Indikator C5.2 EU</t>
  </si>
  <si>
    <t>Indikator C5.1b</t>
  </si>
  <si>
    <t>Indikator C5.1a</t>
  </si>
  <si>
    <t xml:space="preserve">C5 Wie erfolgreich bewältigen junge Menschen den Übergang vom (Aus-)Bildungssystem zum Erwerbsleben? </t>
  </si>
  <si>
    <t>Indikator C4.1</t>
  </si>
  <si>
    <t xml:space="preserve">C4 Wer studiert im Ausland und wo? </t>
  </si>
  <si>
    <t>C3 Wie erfolgreich bewältigen junge Menschen den Übergang vom (Aus-)Bildungssystem zum Erwerbsleben?</t>
  </si>
  <si>
    <t>Indikator C2.2</t>
  </si>
  <si>
    <t>Indikator C2.1</t>
  </si>
  <si>
    <t xml:space="preserve">C2 Welche Systeme der frühkindlichen Bildung gibt es? </t>
  </si>
  <si>
    <t>Indikator C1.4</t>
  </si>
  <si>
    <t>Indikator C1.2</t>
  </si>
  <si>
    <t>Indikator C1.1b</t>
  </si>
  <si>
    <t>Indikator C1.1a</t>
  </si>
  <si>
    <t xml:space="preserve">C1 Wer nimmt an Bildung teil? </t>
  </si>
  <si>
    <t>Kapitel C: Bildungszugang, Bildungsbeteiligung und Bildungsverlauf</t>
  </si>
  <si>
    <t>Indikator B4.1</t>
  </si>
  <si>
    <t>B4 Wie hoch sind die öffentlichen Gesamtausgaben für Bildung?</t>
  </si>
  <si>
    <t>Indikator B1.4</t>
  </si>
  <si>
    <t>Indikator B1.1a</t>
  </si>
  <si>
    <t>B1 Wie viel wird pro Schüler/Studierenden ausgegeben?</t>
  </si>
  <si>
    <t>Kapitel B: Die in Bildung investierten Finanz- und Humanressourcen</t>
  </si>
  <si>
    <t>Indikator A5.2b</t>
  </si>
  <si>
    <t>Indikator A5.2a</t>
  </si>
  <si>
    <t>Indikator A5.1b</t>
  </si>
  <si>
    <t>Indikator A5.1a</t>
  </si>
  <si>
    <t>A5 Wie beeinflusst die Bildungsteilnahme den Beschäftigungsstatus?</t>
  </si>
  <si>
    <t>Indikator A3.3</t>
  </si>
  <si>
    <t>Indikator A3.1</t>
  </si>
  <si>
    <t>A3 Wie viele Studierende im Tertiärbereich schließen ihr Studium erfolgreich ab?</t>
  </si>
  <si>
    <t>nach Geschlecht</t>
  </si>
  <si>
    <t>Bevölkerung mit mindestens einem Abschluss des Sekundarbereichs II</t>
  </si>
  <si>
    <t>Indikator A1.2b</t>
  </si>
  <si>
    <t>Indikator A1.2a</t>
  </si>
  <si>
    <t>Indikator A1.1b</t>
  </si>
  <si>
    <t>Indikator A1.1a</t>
  </si>
  <si>
    <t>Seite</t>
  </si>
  <si>
    <t>A1 Über welche Bildungsabschlüsse verfügen Erwachsene?</t>
  </si>
  <si>
    <t>Kapitel A: Bildungsergebnisse und Bildungserträge</t>
  </si>
  <si>
    <t>Inhalt</t>
  </si>
  <si>
    <t>Zum Titelblatt</t>
  </si>
  <si>
    <t>Erschienen im September 2016</t>
  </si>
  <si>
    <t>Internationale Bildungsindikatoren im Ländervergleich 2016</t>
  </si>
  <si>
    <t>Indikator A5.5</t>
  </si>
  <si>
    <t>Indikator A1.7a</t>
  </si>
  <si>
    <t>Indikator A1.7b</t>
  </si>
  <si>
    <t>Indikator A3.4</t>
  </si>
  <si>
    <t>Indikator A3.5</t>
  </si>
  <si>
    <t>Indikator C3.1</t>
  </si>
  <si>
    <t>Indikator C3.2</t>
  </si>
  <si>
    <t>Indikator C3.4</t>
  </si>
  <si>
    <t>Entwicklung der Anfängerquoten im Tertiärbereich nach ISCED-Stufen und Orientierung</t>
  </si>
  <si>
    <t>Indikator C4.4</t>
  </si>
  <si>
    <r>
      <t>Quelle:</t>
    </r>
    <r>
      <rPr>
        <sz val="10"/>
        <rFont val="Arial"/>
        <family val="2"/>
      </rPr>
      <t xml:space="preserve"> Statistische Ämter des Bundes und der Länder.</t>
    </r>
  </si>
  <si>
    <t>Indikator D2.2</t>
  </si>
  <si>
    <t>Indikator C5.2</t>
  </si>
  <si>
    <t>Gesamtzahl und Verteilung internationaler Studierender im Tertiärbereich nach Geschlecht (2014)</t>
  </si>
  <si>
    <r>
      <t>Primar- bis Tertiärbereich</t>
    </r>
    <r>
      <rPr>
        <b/>
        <sz val="4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1</t>
    </r>
  </si>
  <si>
    <t>©  Statistisches Bundesamt, Wiesbaden 2016</t>
  </si>
  <si>
    <r>
      <t>Kinder zu Kontakt-personen</t>
    </r>
    <r>
      <rPr>
        <vertAlign val="superscript"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</si>
  <si>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nicht in Ausbildung befinden, nach Geschlecht in % (2005 und 2015)</t>
  </si>
  <si>
    <t>Sekundarbereichs II nach Altersgruppen in % (2015)</t>
  </si>
  <si>
    <t>Bevölkerung mit mindestens einem Abschluss des</t>
  </si>
  <si>
    <t>ISCED 5-7</t>
  </si>
  <si>
    <t xml:space="preserve">Entwicklung der Anfängerquoten im Tertiärbereich nach ISCED-Stufen und Orientierung der Bildungsprogramme </t>
  </si>
  <si>
    <t>in % (2006, 2010, 2014)</t>
  </si>
  <si>
    <t>Tabelle A1.2-EU</t>
  </si>
  <si>
    <t>Indikator A1.2 EU</t>
  </si>
  <si>
    <r>
      <t>Primar- bis Tertiär-bereich</t>
    </r>
    <r>
      <rPr>
        <b/>
        <sz val="4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1</t>
    </r>
  </si>
  <si>
    <r>
      <t>1 Inklusive Ausgaben, die keiner spezifischen ISCED-Stufe zugeordnet werden können.</t>
    </r>
    <r>
      <rPr>
        <sz val="10"/>
        <color indexed="12"/>
        <rFont val="Arial"/>
        <family val="2"/>
      </rPr>
      <t/>
    </r>
  </si>
  <si>
    <t>ISCED 3-4</t>
  </si>
  <si>
    <t>ISCED 0-2</t>
  </si>
  <si>
    <t>Anzahl der weiblichen Absolventen dividiert durch die Anzahl der männlichen Absolventen</t>
  </si>
  <si>
    <t>Anteil der Frauen an den Lehrkräften an öffentlichen und privaten Einrichtungen nach Bildungsbereichen, basierend auf Personenzahlen</t>
  </si>
  <si>
    <r>
      <t>Geschlechterverteilung der Lehrkräfte</t>
    </r>
    <r>
      <rPr>
        <b/>
        <sz val="12"/>
        <rFont val="Arial"/>
        <family val="2"/>
      </rPr>
      <t xml:space="preserve"> in % (2014)</t>
    </r>
  </si>
  <si>
    <t xml:space="preserve">  c </t>
  </si>
  <si>
    <t>1 Zu den Kontaktpersonen zählen Lehrkräfte und Hilfslehrkräfte.</t>
  </si>
  <si>
    <r>
      <t>ISCED
010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</si>
  <si>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ISCED
020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</si>
  <si>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2 Berichtsjahr 2013.</t>
  </si>
  <si>
    <r>
      <t>EU-28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</si>
  <si>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t>ISCED
344</t>
  </si>
  <si>
    <t>ISCED
353</t>
  </si>
  <si>
    <t>ISCED
354</t>
  </si>
  <si>
    <t>Anteil der Erstabsolventinnen am Insgesamt nach ISCED-Stufen im Tertiärbereich in % (2014)</t>
  </si>
  <si>
    <r>
      <t>ISCED 55 
+65+75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</si>
  <si>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ISCED 54 
+64+74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</si>
  <si>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ISCED 64+74+84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</si>
  <si>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Sekundarbereich I (ISCED 24</t>
    </r>
    <r>
      <rPr>
        <b/>
        <sz val="4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</si>
  <si>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t>Anteil junger Menschen im Alter von 15- bis 29 Jahren,  die sich in Ausbildung bzw.</t>
  </si>
  <si>
    <t>in Bildung</t>
  </si>
  <si>
    <t>nicht in Bildung</t>
  </si>
  <si>
    <t>2 Jahren
und jünger</t>
  </si>
  <si>
    <t>40 Jahren
und älter</t>
  </si>
  <si>
    <r>
      <t>OECD-Durchschnitt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</si>
  <si>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t>1 Im Anhang unter "Zuordnung nationaler Bildungsprogramme zur ISCED 2011" stehen Erläuterungen zu den ISCED 3-Stellern.</t>
  </si>
  <si>
    <r>
      <t>Anzahl der
Jahre, in denen 
über 90</t>
    </r>
    <r>
      <rPr>
        <sz val="4"/>
        <rFont val="Arial"/>
        <family val="2"/>
      </rPr>
      <t xml:space="preserve"> </t>
    </r>
    <r>
      <rPr>
        <sz val="9.5"/>
        <rFont val="Arial"/>
        <family val="2"/>
      </rPr>
      <t xml:space="preserve">% der Bevölkerung 
an Bildung teilnehmen </t>
    </r>
  </si>
  <si>
    <t xml:space="preserve">3-17 </t>
  </si>
  <si>
    <t xml:space="preserve">3-16 </t>
  </si>
  <si>
    <t xml:space="preserve">4-17 </t>
  </si>
  <si>
    <t xml:space="preserve">3-18 </t>
  </si>
  <si>
    <r>
      <t>Bremen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</si>
  <si>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t xml:space="preserve">              Nachgewiesen wird der Tertiärbereich (akademisch) ohne weiterführende Forschungsprogramme (ISCED 8).</t>
  </si>
  <si>
    <t xml:space="preserve">              In 'Education at a Glance' der OECD werden für Deutschland Ergebnisse einschließlich ISCED 8 nachgewiesen.</t>
  </si>
  <si>
    <t xml:space="preserve"> männlich</t>
  </si>
  <si>
    <t xml:space="preserve"> weiblich</t>
  </si>
  <si>
    <t xml:space="preserve"> insgesamt</t>
  </si>
  <si>
    <t xml:space="preserve"> öffentlich</t>
  </si>
  <si>
    <t xml:space="preserve"> privat</t>
  </si>
  <si>
    <t>Geschlechterrelation der Absolventen im Tertiärbereich nach Fächergruppen (2014)</t>
  </si>
  <si>
    <t>Master-abschluss  nach einem Bachelor-abschluss</t>
  </si>
  <si>
    <t>Langer Erst-studiengang, Diplom (U) und vergleichbare Abschlüsse</t>
  </si>
  <si>
    <r>
      <t>ISCED 64+74+84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</si>
  <si>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>Saarland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</si>
  <si>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ISCED 02</t>
    </r>
    <r>
      <rPr>
        <vertAlign val="superscript"/>
        <sz val="4"/>
        <rFont val="Arial"/>
        <family val="2"/>
      </rPr>
      <t/>
    </r>
  </si>
  <si>
    <t>2 Im Anhang unter "Zuordnung nationaler Bildungsprogramme zur ISCED 2011" stehen Erläuterungen zu den ISCED 2-Stellern.</t>
  </si>
  <si>
    <t>ISCED 747</t>
  </si>
  <si>
    <t>ISCED 746</t>
  </si>
  <si>
    <t>ISCED 64</t>
  </si>
  <si>
    <t>ISCED 65</t>
  </si>
  <si>
    <r>
      <t>Elementar-bereich</t>
    </r>
    <r>
      <rPr>
        <b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</si>
  <si>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Insgesamt</t>
    </r>
    <r>
      <rPr>
        <b/>
        <vertAlign val="superscript"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</si>
  <si>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1 Ohne Lehrkräfte im Bereich Frühkindliche Bildung, Betreuung und Erziehung für Kinder unter drei Jahren (Krippen).</t>
  </si>
  <si>
    <t>Anteil der Absolventen in Natur- und Ingenieurwissenschaften nach ISCED-Stufen in % (2014)</t>
  </si>
  <si>
    <r>
      <t>ISCED 02-8</t>
    </r>
    <r>
      <rPr>
        <vertAlign val="superscript"/>
        <sz val="4"/>
        <rFont val="Arial"/>
        <family val="2"/>
      </rPr>
      <t/>
    </r>
  </si>
  <si>
    <t>3 Der Umrechnungsfaktor zwischen Euro und US-Dollar (Kaufkraftparität) beträgt 1,287.</t>
  </si>
  <si>
    <r>
      <t>US-Dollar (KKP)</t>
    </r>
    <r>
      <rPr>
        <b/>
        <sz val="4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3</t>
    </r>
  </si>
  <si>
    <t>Die "Hinweise für Leserinnen und Leser", die Fußnoten zu den Tabellen und den Anhang finden Sie in der PDF-Version.</t>
  </si>
  <si>
    <r>
      <t xml:space="preserve">Fotorechte: </t>
    </r>
    <r>
      <rPr>
        <sz val="9"/>
        <rFont val="Arial"/>
        <family val="2"/>
      </rPr>
      <t>© Fancy by Veer / Higher Education / FAN2012062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</si>
</sst>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164" formatCode="#\ ###\ ##0.0\ ;\-#\ ###\ ##0.0\ ;&quot; – &quot;"/>
    <numFmt numFmtId="165" formatCode="#\ ###\ ##0\ ;\-#\ ###\ ##0\ ;&quot; – &quot;"/>
    <numFmt numFmtId="166" formatCode="@\ *."/>
    <numFmt numFmtId="167" formatCode="\ \ \ \ \ \ \ \ \ \ @\ *."/>
    <numFmt numFmtId="168" formatCode="\ \ \ \ \ \ \ \ \ \ \ \ @\ *."/>
    <numFmt numFmtId="169" formatCode="\ \ \ \ \ \ \ \ \ \ \ \ @"/>
    <numFmt numFmtId="170" formatCode="\ \ \ \ \ \ \ \ \ \ \ \ \ @\ *."/>
    <numFmt numFmtId="171" formatCode="\ @\ *."/>
    <numFmt numFmtId="172" formatCode="\ @"/>
    <numFmt numFmtId="173" formatCode="\ \ @\ *."/>
    <numFmt numFmtId="174" formatCode="\ \ @"/>
    <numFmt numFmtId="175" formatCode="\ \ \ @\ *."/>
    <numFmt numFmtId="176" formatCode="\ \ \ @"/>
    <numFmt numFmtId="177" formatCode="##\ ##"/>
    <numFmt numFmtId="178" formatCode="\ \ \ \ @\ *."/>
    <numFmt numFmtId="179" formatCode="\ \ \ \ @"/>
    <numFmt numFmtId="180" formatCode="##\ ##\ #"/>
    <numFmt numFmtId="181" formatCode="##\ ##\ ##"/>
    <numFmt numFmtId="182" formatCode="\ \ \ \ \ \ @\ *."/>
    <numFmt numFmtId="183" formatCode="\ \ \ \ \ \ @"/>
    <numFmt numFmtId="184" formatCode="\ \ \ \ \ \ \ @\ *."/>
    <numFmt numFmtId="185" formatCode="##\ ##\ ##\ ###"/>
    <numFmt numFmtId="186" formatCode="\ \ \ \ \ \ \ \ \ @\ *."/>
    <numFmt numFmtId="187" formatCode="\ \ \ \ \ \ \ \ \ @"/>
    <numFmt numFmtId="188" formatCode=";;;"/>
    <numFmt numFmtId="189" formatCode="\ #\ ###\ ###\ ##0\ \ ;\ \–###\ ###\ ##0\ \ ;\ * \–\ \ ;\ * @\ \ "/>
    <numFmt numFmtId="190" formatCode="_-* #,##0_-;\-* #,##0_-;_-* &quot;-&quot;_-;_-@_-"/>
    <numFmt numFmtId="191" formatCode="_-* #,##0.00_-;\-* #,##0.00_-;_-* &quot;-&quot;??_-;_-@_-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\ ###\ ##0"/>
    <numFmt numFmtId="195" formatCode="_-* #,##0.00\ [$€]_-;\-* #,##0.00\ [$€]_-;_-* &quot;-&quot;??\ [$€]_-;_-@_-"/>
    <numFmt numFmtId="196" formatCode="_-* #,##0.00\ [$€-1]_-;\-* #,##0.00\ [$€-1]_-;_-* &quot;-&quot;??\ [$€-1]_-"/>
    <numFmt numFmtId="197" formatCode="#\ ###\ ##0&quot; Tsd&quot;"/>
    <numFmt numFmtId="198" formatCode="0\ &quot;%&quot;"/>
    <numFmt numFmtId="199" formatCode="#\ ###\ ##0&quot; TDM&quot;"/>
    <numFmt numFmtId="200" formatCode="#\ ###\ ##0&quot; TEuro&quot;"/>
    <numFmt numFmtId="201" formatCode="#\ ##0\ ##0\ "/>
    <numFmt numFmtId="202" formatCode="##\ ###\ ##0;\-##\ ###\ ##0;\-;@"/>
    <numFmt numFmtId="203" formatCode="#\ ###\ ##0;\-#\ ###\ ##0;\-;@"/>
    <numFmt numFmtId="204" formatCode="#\ ###\ ##0;#\ ###\ ##0;\-;@"/>
    <numFmt numFmtId="205" formatCode="_(&quot;$&quot;* #,##0.00_);_(&quot;$&quot;* \(#,##0.00\);_(&quot;$&quot;* &quot;-&quot;??_);_(@_)"/>
    <numFmt numFmtId="206" formatCode="_-* #,##0.00\ &quot;DM&quot;_-;\-* #,##0.00\ &quot;DM&quot;_-;_-* &quot;-&quot;??\ &quot;DM&quot;_-;_-@_-"/>
    <numFmt numFmtId="207" formatCode="\ \ 0.00\ \ "/>
    <numFmt numFmtId="208" formatCode="\ \ 0.0\ \ "/>
    <numFmt numFmtId="209" formatCode="_ * #,##0_ ;_ * \-#,##0_ ;_ * &quot;-&quot;_ ;_ @_ "/>
    <numFmt numFmtId="210" formatCode="_ * #,##0.00_ ;_ * \-#,##0.00_ ;_ * &quot;-&quot;??_ ;_ @_ "/>
    <numFmt numFmtId="211" formatCode="_ &quot;\&quot;* #,##0_ ;_ &quot;\&quot;* \-#,##0_ ;_ &quot;\&quot;* &quot;-&quot;_ ;_ @_ "/>
    <numFmt numFmtId="212" formatCode="_ &quot;\&quot;* #,##0.00_ ;_ &quot;\&quot;* \-#,##0.00_ ;_ &quot;\&quot;* &quot;-&quot;??_ ;_ @_ "/>
    <numFmt numFmtId="213" formatCode="&quot;\&quot;#,##0;&quot;\&quot;\-#,##0"/>
    <numFmt numFmtId="214" formatCode="0.0"/>
    <numFmt numFmtId="215" formatCode="#\ ###\ ##0\ ;\-#\ ###\ ##0\ ;&quot; - &quot;"/>
    <numFmt numFmtId="216" formatCode="#\ ###\ ##0\ \ \ ;\-#\ ###\ ##0\ \ ;&quot;– &quot;"/>
    <numFmt numFmtId="217" formatCode="_(* #,##0.00_);_(* \(#,##0.00\);_(* &quot;-&quot;??_);_(@_)"/>
    <numFmt numFmtId="218" formatCode="_-* #,##0.00000_-;"/>
    <numFmt numFmtId="219" formatCode="#,##0.0"/>
    <numFmt numFmtId="220" formatCode="@\ "/>
    <numFmt numFmtId="221" formatCode="0.0\ \ ;@\ \ "/>
    <numFmt numFmtId="222" formatCode="General_)"/>
    <numFmt numFmtId="223" formatCode="[&lt;0.05]\ &quot;n   &quot;;0.0\ \ \ ;@\ \ \ "/>
    <numFmt numFmtId="224" formatCode="[&lt;0.5]\ &quot;n  &quot;;0\ \ ;@\ \ "/>
    <numFmt numFmtId="225" formatCode="0\ \ \ ;@\ \ \ "/>
    <numFmt numFmtId="226" formatCode="0.0000_ ;\-0.0000\ "/>
    <numFmt numFmtId="227" formatCode="###########0;\-###########0;&quot;-&quot;"/>
    <numFmt numFmtId="228" formatCode="###\ ###\ ##0.0\ ;\-###\ ###\ ##0.0\ ;&quot; – &quot;"/>
    <numFmt numFmtId="229" formatCode="[Red]&quot;XXXXXX Daten fehlerhaft XXXXXX&quot;\ ;[Red]&quot;XXXXXX Daten fehlerhaft XXXXXX&quot;\ ;&quot; &quot;"/>
    <numFmt numFmtId="230" formatCode="#\ ###\ ##0.0\ ;\-#\ ###\ ##0.0\ ;&quot; - &quot;"/>
    <numFmt numFmtId="231" formatCode="[=0]0.0\ \ ;[&lt;0.05]\ &quot;n.   &quot;;0.0\ \ \ ;@\ \ \ "/>
  </numFmts>
  <fonts count="17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10"/>
      <color indexed="8"/>
      <name val="MS Sans Serif"/>
      <family val="2"/>
    </font>
    <font>
      <sz val="9"/>
      <name val="MetaNormalLF-Roman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etaNormalLF-Roman"/>
      <family val="2"/>
    </font>
    <font>
      <sz val="7"/>
      <name val="Letter Gothic CE"/>
      <family val="3"/>
      <charset val="238"/>
    </font>
    <font>
      <sz val="10"/>
      <color theme="1"/>
      <name val="MetaNormalLF-Roman"/>
      <family val="2"/>
    </font>
    <font>
      <sz val="11"/>
      <color indexed="30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sz val="9"/>
      <color theme="0"/>
      <name val="MetaNormalLF-Roman"/>
      <family val="2"/>
    </font>
    <font>
      <sz val="11"/>
      <color indexed="29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9"/>
      <color rgb="FF3F3F3F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theme="1"/>
      <name val="MetaNormalLF-Roman"/>
      <family val="2"/>
    </font>
    <font>
      <i/>
      <sz val="11"/>
      <color indexed="23"/>
      <name val="Calibri"/>
      <family val="2"/>
    </font>
    <font>
      <i/>
      <sz val="9"/>
      <color rgb="FF7F7F7F"/>
      <name val="MetaNormalLF-Roman"/>
      <family val="2"/>
    </font>
    <font>
      <sz val="8.5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1"/>
      <color indexed="17"/>
      <name val="Calibri"/>
      <family val="2"/>
    </font>
    <font>
      <sz val="9"/>
      <color rgb="FF006100"/>
      <name val="MetaNormalLF-Roman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u/>
      <sz val="7.5"/>
      <color indexed="12"/>
      <name val="Arial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9"/>
      <color rgb="FF9C6500"/>
      <name val="MetaNormalLF-Roman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9"/>
      <color rgb="FF9C0006"/>
      <name val="MetaNormalLF-Roman"/>
      <family val="2"/>
    </font>
    <font>
      <sz val="12"/>
      <name val="MetaNormalLF-Roman"/>
      <family val="2"/>
    </font>
    <font>
      <sz val="10"/>
      <color theme="1"/>
      <name val="Bliss 2 Regular"/>
      <family val="3"/>
    </font>
    <font>
      <sz val="10"/>
      <name val="NewCenturySchlbk"/>
      <family val="1"/>
    </font>
    <font>
      <sz val="8"/>
      <name val="Bliss 2 Regular"/>
      <family val="3"/>
    </font>
    <font>
      <sz val="7.5"/>
      <name val="Bliss Light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9"/>
      <color rgb="FFFA7D00"/>
      <name val="MetaNormalLF-Roman"/>
      <family val="2"/>
    </font>
    <font>
      <u/>
      <sz val="9"/>
      <color indexed="12"/>
      <name val="MS Sans Serif"/>
      <family val="2"/>
    </font>
    <font>
      <sz val="11"/>
      <color indexed="10"/>
      <name val="Calibri"/>
      <family val="2"/>
    </font>
    <font>
      <sz val="9"/>
      <color rgb="FFFF0000"/>
      <name val="MetaNormalLF-Roman"/>
      <family val="2"/>
    </font>
    <font>
      <b/>
      <sz val="11"/>
      <color indexed="9"/>
      <name val="Calibri"/>
      <family val="2"/>
    </font>
    <font>
      <b/>
      <sz val="9"/>
      <color theme="0"/>
      <name val="MetaNormalLF-Roman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b/>
      <sz val="10"/>
      <color indexed="10"/>
      <name val="Arial"/>
      <family val="2"/>
    </font>
    <font>
      <sz val="9.5"/>
      <color indexed="12"/>
      <name val="Arial"/>
      <family val="2"/>
    </font>
    <font>
      <sz val="10"/>
      <color rgb="FF0000FF"/>
      <name val="Arial"/>
      <family val="2"/>
    </font>
    <font>
      <sz val="10"/>
      <color indexed="48"/>
      <name val="Arial"/>
      <family val="2"/>
    </font>
    <font>
      <sz val="4"/>
      <name val="Arial"/>
      <family val="2"/>
    </font>
    <font>
      <vertAlign val="superscript"/>
      <sz val="10"/>
      <name val="Arial"/>
      <family val="2"/>
    </font>
    <font>
      <b/>
      <sz val="9.5"/>
      <color indexed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color indexed="48"/>
      <name val="Arial"/>
      <family val="2"/>
    </font>
    <font>
      <b/>
      <vertAlign val="superscript"/>
      <sz val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6"/>
      <name val="Arial"/>
      <family val="2"/>
    </font>
    <font>
      <b/>
      <sz val="10"/>
      <color indexed="63"/>
      <name val="Arial"/>
      <family val="2"/>
    </font>
    <font>
      <b/>
      <sz val="14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9"/>
      <color indexed="55"/>
      <name val="Arial"/>
      <family val="2"/>
    </font>
    <font>
      <sz val="9"/>
      <color indexed="55"/>
      <name val="Arial"/>
      <family val="2"/>
    </font>
    <font>
      <u/>
      <sz val="10"/>
      <color indexed="12"/>
      <name val="MS Sans Serif"/>
      <family val="2"/>
    </font>
    <font>
      <sz val="9"/>
      <color indexed="61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0"/>
      <name val="Times New Roman"/>
      <family val="1"/>
    </font>
    <font>
      <sz val="8"/>
      <name val="MetaNormalLF-Roman"/>
      <family val="2"/>
    </font>
    <font>
      <vertAlign val="superscript"/>
      <sz val="4"/>
      <name val="Arial"/>
      <family val="2"/>
    </font>
    <font>
      <u/>
      <sz val="10"/>
      <color indexed="12"/>
      <name val="Times New Roman"/>
      <family val="1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6"/>
      <name val="MetaNormalLF-Roman"/>
      <family val="2"/>
    </font>
    <font>
      <sz val="9.5"/>
      <name val="MetaNormalLF-Roman"/>
      <family val="2"/>
    </font>
    <font>
      <b/>
      <sz val="9.5"/>
      <color indexed="9"/>
      <name val="MetaNormalLF-Roman"/>
      <family val="2"/>
    </font>
    <font>
      <sz val="9.5"/>
      <color indexed="55"/>
      <name val="MetaNormalLF-Roman"/>
      <family val="2"/>
    </font>
    <font>
      <b/>
      <sz val="9.5"/>
      <color indexed="55"/>
      <name val="MetaNormalLF-Roman"/>
      <family val="2"/>
    </font>
    <font>
      <b/>
      <sz val="10"/>
      <name val="MetaNormalLF-Roman"/>
      <family val="2"/>
    </font>
    <font>
      <sz val="9"/>
      <color indexed="48"/>
      <name val="Arial"/>
      <family val="2"/>
    </font>
    <font>
      <b/>
      <sz val="12"/>
      <name val="MetaNormalLF-Roman"/>
      <family val="2"/>
    </font>
    <font>
      <sz val="11"/>
      <name val="MetaNormalLF-Roman"/>
      <family val="2"/>
    </font>
    <font>
      <sz val="11"/>
      <name val="Arial"/>
      <family val="2"/>
    </font>
    <font>
      <b/>
      <sz val="4"/>
      <name val="Arial"/>
      <family val="2"/>
    </font>
    <font>
      <i/>
      <sz val="10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10"/>
      <color indexed="8"/>
      <name val="Arial"/>
      <family val="2"/>
    </font>
    <font>
      <b/>
      <vertAlign val="superscript"/>
      <sz val="4"/>
      <name val="Arial"/>
      <family val="2"/>
    </font>
    <font>
      <b/>
      <u/>
      <sz val="11"/>
      <color indexed="12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MS Sans Serif"/>
      <family val="2"/>
    </font>
    <font>
      <b/>
      <u/>
      <sz val="10"/>
      <color indexed="12"/>
      <name val="Arial"/>
      <family val="2"/>
    </font>
    <font>
      <sz val="9.1"/>
      <name val="Arial"/>
      <family val="2"/>
    </font>
    <font>
      <b/>
      <sz val="9.1"/>
      <name val="Arial"/>
      <family val="2"/>
    </font>
    <font>
      <sz val="13"/>
      <name val="Arial"/>
      <family val="2"/>
    </font>
    <font>
      <sz val="13"/>
      <color indexed="4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2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4"/>
      </patternFill>
    </fill>
    <fill>
      <patternFill patternType="solid">
        <fgColor indexed="1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9"/>
      </patternFill>
    </fill>
    <fill>
      <patternFill patternType="solid">
        <fgColor indexed="30"/>
      </patternFill>
    </fill>
    <fill>
      <patternFill patternType="solid">
        <fgColor indexed="21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3"/>
      </top>
      <bottom/>
      <diagonal/>
    </border>
    <border>
      <left/>
      <right style="medium">
        <color rgb="FF969696"/>
      </right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/>
      <right/>
      <top/>
      <bottom style="medium">
        <color indexed="55"/>
      </bottom>
      <diagonal/>
    </border>
  </borders>
  <cellStyleXfs count="513">
    <xf numFmtId="0" fontId="0" fillId="0" borderId="0"/>
    <xf numFmtId="0" fontId="6" fillId="0" borderId="1"/>
    <xf numFmtId="0" fontId="9" fillId="2" borderId="0">
      <alignment horizontal="center"/>
    </xf>
    <xf numFmtId="0" fontId="10" fillId="2" borderId="1">
      <alignment horizontal="left"/>
    </xf>
    <xf numFmtId="0" fontId="11" fillId="2" borderId="0">
      <alignment horizontal="left"/>
    </xf>
    <xf numFmtId="0" fontId="12" fillId="3" borderId="0">
      <alignment horizontal="right" vertical="top" wrapText="1"/>
    </xf>
    <xf numFmtId="0" fontId="5" fillId="0" borderId="0" applyNumberFormat="0" applyFill="0" applyBorder="0" applyAlignment="0" applyProtection="0">
      <alignment vertical="top"/>
      <protection locked="0"/>
    </xf>
    <xf numFmtId="0" fontId="6" fillId="2" borderId="2">
      <alignment horizontal="center" wrapText="1"/>
    </xf>
    <xf numFmtId="0" fontId="6" fillId="2" borderId="1"/>
    <xf numFmtId="0" fontId="7" fillId="2" borderId="0"/>
    <xf numFmtId="0" fontId="2" fillId="0" borderId="0"/>
    <xf numFmtId="166" fontId="6" fillId="0" borderId="0"/>
    <xf numFmtId="49" fontId="6" fillId="0" borderId="0"/>
    <xf numFmtId="167" fontId="6" fillId="0" borderId="0">
      <alignment horizontal="center"/>
    </xf>
    <xf numFmtId="167" fontId="6" fillId="0" borderId="0">
      <alignment horizontal="center"/>
    </xf>
    <xf numFmtId="0" fontId="6" fillId="0" borderId="0">
      <alignment horizontal="center"/>
    </xf>
    <xf numFmtId="168" fontId="6" fillId="0" borderId="0"/>
    <xf numFmtId="169" fontId="6" fillId="0" borderId="0"/>
    <xf numFmtId="170" fontId="6" fillId="0" borderId="0"/>
    <xf numFmtId="171" fontId="6" fillId="0" borderId="0"/>
    <xf numFmtId="172" fontId="38" fillId="0" borderId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38" borderId="0" applyNumberFormat="0" applyBorder="0" applyAlignment="0" applyProtection="0"/>
    <xf numFmtId="0" fontId="41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0" applyNumberFormat="0" applyBorder="0" applyAlignment="0" applyProtection="0"/>
    <xf numFmtId="0" fontId="40" fillId="38" borderId="0" applyNumberFormat="0" applyBorder="0" applyAlignment="0" applyProtection="0"/>
    <xf numFmtId="0" fontId="41" fillId="46" borderId="0" applyNumberFormat="0" applyBorder="0" applyAlignment="0" applyProtection="0"/>
    <xf numFmtId="0" fontId="40" fillId="40" borderId="0" applyNumberFormat="0" applyBorder="0" applyAlignment="0" applyProtection="0"/>
    <xf numFmtId="0" fontId="41" fillId="44" borderId="0" applyNumberFormat="0" applyBorder="0" applyAlignment="0" applyProtection="0"/>
    <xf numFmtId="173" fontId="42" fillId="0" borderId="0"/>
    <xf numFmtId="174" fontId="38" fillId="0" borderId="0"/>
    <xf numFmtId="175" fontId="6" fillId="0" borderId="0"/>
    <xf numFmtId="175" fontId="6" fillId="0" borderId="0"/>
    <xf numFmtId="0" fontId="6" fillId="0" borderId="0"/>
    <xf numFmtId="176" fontId="6" fillId="0" borderId="0"/>
    <xf numFmtId="177" fontId="43" fillId="0" borderId="1">
      <alignment horizontal="left"/>
    </xf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5" borderId="0" applyNumberFormat="0" applyBorder="0" applyAlignment="0" applyProtection="0"/>
    <xf numFmtId="0" fontId="1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47" borderId="0" applyNumberFormat="0" applyBorder="0" applyAlignment="0" applyProtection="0"/>
    <xf numFmtId="0" fontId="41" fillId="48" borderId="0" applyNumberFormat="0" applyBorder="0" applyAlignment="0" applyProtection="0"/>
    <xf numFmtId="0" fontId="40" fillId="49" borderId="0" applyNumberFormat="0" applyBorder="0" applyAlignment="0" applyProtection="0"/>
    <xf numFmtId="0" fontId="41" fillId="50" borderId="0" applyNumberFormat="0" applyBorder="0" applyAlignment="0" applyProtection="0"/>
    <xf numFmtId="0" fontId="40" fillId="42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45" borderId="0" applyNumberFormat="0" applyBorder="0" applyAlignment="0" applyProtection="0"/>
    <xf numFmtId="0" fontId="40" fillId="47" borderId="0" applyNumberFormat="0" applyBorder="0" applyAlignment="0" applyProtection="0"/>
    <xf numFmtId="0" fontId="41" fillId="48" borderId="0" applyNumberFormat="0" applyBorder="0" applyAlignment="0" applyProtection="0"/>
    <xf numFmtId="0" fontId="40" fillId="53" borderId="0" applyNumberFormat="0" applyBorder="0" applyAlignment="0" applyProtection="0"/>
    <xf numFmtId="0" fontId="41" fillId="38" borderId="0" applyNumberFormat="0" applyBorder="0" applyAlignment="0" applyProtection="0"/>
    <xf numFmtId="178" fontId="6" fillId="0" borderId="0"/>
    <xf numFmtId="179" fontId="38" fillId="0" borderId="0"/>
    <xf numFmtId="180" fontId="43" fillId="0" borderId="1">
      <alignment horizontal="left"/>
    </xf>
    <xf numFmtId="181" fontId="43" fillId="0" borderId="1">
      <alignment horizontal="left"/>
    </xf>
    <xf numFmtId="0" fontId="44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44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44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44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4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45" fillId="51" borderId="0" applyNumberFormat="0" applyBorder="0" applyAlignment="0" applyProtection="0"/>
    <xf numFmtId="0" fontId="46" fillId="54" borderId="0" applyNumberFormat="0" applyBorder="0" applyAlignment="0" applyProtection="0"/>
    <xf numFmtId="0" fontId="45" fillId="55" borderId="0" applyNumberFormat="0" applyBorder="0" applyAlignment="0" applyProtection="0"/>
    <xf numFmtId="0" fontId="46" fillId="50" borderId="0" applyNumberFormat="0" applyBorder="0" applyAlignment="0" applyProtection="0"/>
    <xf numFmtId="0" fontId="45" fillId="56" borderId="0" applyNumberFormat="0" applyBorder="0" applyAlignment="0" applyProtection="0"/>
    <xf numFmtId="0" fontId="46" fillId="51" borderId="0" applyNumberFormat="0" applyBorder="0" applyAlignment="0" applyProtection="0"/>
    <xf numFmtId="0" fontId="45" fillId="43" borderId="0" applyNumberFormat="0" applyBorder="0" applyAlignment="0" applyProtection="0"/>
    <xf numFmtId="0" fontId="46" fillId="57" borderId="0" applyNumberFormat="0" applyBorder="0" applyAlignment="0" applyProtection="0"/>
    <xf numFmtId="0" fontId="45" fillId="51" borderId="0" applyNumberFormat="0" applyBorder="0" applyAlignment="0" applyProtection="0"/>
    <xf numFmtId="0" fontId="46" fillId="58" borderId="0" applyNumberFormat="0" applyBorder="0" applyAlignment="0" applyProtection="0"/>
    <xf numFmtId="0" fontId="45" fillId="49" borderId="0" applyNumberFormat="0" applyBorder="0" applyAlignment="0" applyProtection="0"/>
    <xf numFmtId="0" fontId="46" fillId="42" borderId="0" applyNumberFormat="0" applyBorder="0" applyAlignment="0" applyProtection="0"/>
    <xf numFmtId="182" fontId="6" fillId="0" borderId="0">
      <alignment horizontal="center"/>
    </xf>
    <xf numFmtId="182" fontId="6" fillId="0" borderId="0">
      <alignment horizontal="center"/>
    </xf>
    <xf numFmtId="0" fontId="6" fillId="0" borderId="0">
      <alignment horizontal="center"/>
    </xf>
    <xf numFmtId="183" fontId="6" fillId="0" borderId="0">
      <alignment horizontal="center"/>
    </xf>
    <xf numFmtId="184" fontId="6" fillId="0" borderId="0">
      <alignment horizontal="center"/>
    </xf>
    <xf numFmtId="184" fontId="6" fillId="0" borderId="0">
      <alignment horizontal="center"/>
    </xf>
    <xf numFmtId="0" fontId="6" fillId="0" borderId="0">
      <alignment horizontal="center"/>
    </xf>
    <xf numFmtId="185" fontId="43" fillId="0" borderId="1">
      <alignment horizontal="left"/>
    </xf>
    <xf numFmtId="186" fontId="6" fillId="0" borderId="0">
      <alignment horizontal="center"/>
    </xf>
    <xf numFmtId="187" fontId="6" fillId="0" borderId="0">
      <alignment horizontal="center"/>
    </xf>
    <xf numFmtId="0" fontId="46" fillId="59" borderId="0" applyNumberFormat="0" applyBorder="0" applyAlignment="0" applyProtection="0"/>
    <xf numFmtId="0" fontId="44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6" fillId="60" borderId="0" applyNumberFormat="0" applyBorder="0" applyAlignment="0" applyProtection="0"/>
    <xf numFmtId="0" fontId="44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6" fillId="56" borderId="0" applyNumberFormat="0" applyBorder="0" applyAlignment="0" applyProtection="0"/>
    <xf numFmtId="0" fontId="44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6" fillId="57" borderId="0" applyNumberFormat="0" applyBorder="0" applyAlignment="0" applyProtection="0"/>
    <xf numFmtId="0" fontId="44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6" fillId="58" borderId="0" applyNumberFormat="0" applyBorder="0" applyAlignment="0" applyProtection="0"/>
    <xf numFmtId="0" fontId="44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6" fillId="40" borderId="0" applyNumberFormat="0" applyBorder="0" applyAlignment="0" applyProtection="0"/>
    <xf numFmtId="0" fontId="44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1" fontId="47" fillId="61" borderId="0">
      <alignment horizontal="center" vertical="center"/>
    </xf>
    <xf numFmtId="0" fontId="15" fillId="0" borderId="1">
      <alignment horizontal="center" vertical="center"/>
      <protection locked="0"/>
    </xf>
    <xf numFmtId="188" fontId="48" fillId="62" borderId="15" applyFont="0" applyBorder="0" applyAlignment="0">
      <alignment horizontal="right"/>
    </xf>
    <xf numFmtId="0" fontId="49" fillId="63" borderId="16" applyNumberFormat="0" applyAlignment="0" applyProtection="0"/>
    <xf numFmtId="0" fontId="50" fillId="10" borderId="10" applyNumberFormat="0" applyAlignment="0" applyProtection="0"/>
    <xf numFmtId="0" fontId="29" fillId="10" borderId="10" applyNumberFormat="0" applyAlignment="0" applyProtection="0"/>
    <xf numFmtId="0" fontId="29" fillId="10" borderId="10" applyNumberFormat="0" applyAlignment="0" applyProtection="0"/>
    <xf numFmtId="189" fontId="42" fillId="0" borderId="0">
      <alignment horizontal="right"/>
    </xf>
    <xf numFmtId="0" fontId="51" fillId="63" borderId="17" applyNumberFormat="0" applyAlignment="0" applyProtection="0"/>
    <xf numFmtId="0" fontId="52" fillId="10" borderId="9" applyNumberFormat="0" applyAlignment="0" applyProtection="0"/>
    <xf numFmtId="0" fontId="30" fillId="10" borderId="9" applyNumberFormat="0" applyAlignment="0" applyProtection="0"/>
    <xf numFmtId="0" fontId="30" fillId="10" borderId="9" applyNumberFormat="0" applyAlignment="0" applyProtection="0"/>
    <xf numFmtId="0" fontId="6" fillId="64" borderId="18"/>
    <xf numFmtId="0" fontId="12" fillId="65" borderId="19">
      <alignment horizontal="right" vertical="top" wrapText="1"/>
    </xf>
    <xf numFmtId="0" fontId="53" fillId="2" borderId="0">
      <alignment horizontal="center"/>
    </xf>
    <xf numFmtId="0" fontId="54" fillId="2" borderId="0">
      <alignment horizontal="center" vertical="center"/>
    </xf>
    <xf numFmtId="0" fontId="2" fillId="66" borderId="0">
      <alignment horizontal="center" wrapText="1"/>
    </xf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3" fillId="4" borderId="18" applyBorder="0">
      <protection locked="0"/>
    </xf>
    <xf numFmtId="0" fontId="55" fillId="44" borderId="17" applyNumberFormat="0" applyAlignment="0" applyProtection="0"/>
    <xf numFmtId="0" fontId="56" fillId="9" borderId="9" applyNumberFormat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57" fillId="62" borderId="0" applyNumberFormat="0" applyBorder="0" applyAlignment="0">
      <alignment horizontal="right"/>
    </xf>
    <xf numFmtId="194" fontId="58" fillId="2" borderId="0" applyBorder="0">
      <alignment horizontal="right" vertical="center"/>
      <protection locked="0"/>
    </xf>
    <xf numFmtId="0" fontId="59" fillId="0" borderId="20" applyNumberFormat="0" applyFill="0" applyAlignment="0" applyProtection="0"/>
    <xf numFmtId="0" fontId="60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3" fillId="4" borderId="18">
      <protection locked="0"/>
    </xf>
    <xf numFmtId="0" fontId="2" fillId="4" borderId="1"/>
    <xf numFmtId="0" fontId="2" fillId="2" borderId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10" fillId="2" borderId="0">
      <alignment horizontal="center" vertical="center"/>
      <protection hidden="1"/>
    </xf>
    <xf numFmtId="198" fontId="64" fillId="0" borderId="1">
      <alignment horizontal="center" vertical="center"/>
      <protection locked="0"/>
    </xf>
    <xf numFmtId="194" fontId="65" fillId="67" borderId="0">
      <alignment horizontal="center" vertical="center"/>
    </xf>
    <xf numFmtId="197" fontId="64" fillId="0" borderId="1">
      <alignment horizontal="center" vertical="center"/>
      <protection locked="0"/>
    </xf>
    <xf numFmtId="199" fontId="64" fillId="0" borderId="1">
      <alignment horizontal="center" vertical="center"/>
      <protection locked="0"/>
    </xf>
    <xf numFmtId="200" fontId="64" fillId="0" borderId="1">
      <alignment horizontal="center" vertical="center"/>
      <protection locked="0"/>
    </xf>
    <xf numFmtId="0" fontId="2" fillId="4" borderId="1" applyNumberFormat="0" applyFont="0" applyAlignment="0">
      <protection locked="0"/>
    </xf>
    <xf numFmtId="0" fontId="6" fillId="0" borderId="21"/>
    <xf numFmtId="0" fontId="2" fillId="68" borderId="0" applyNumberFormat="0" applyFont="0" applyBorder="0" applyAlignment="0"/>
    <xf numFmtId="0" fontId="2" fillId="69" borderId="1" applyNumberFormat="0" applyFont="0" applyBorder="0" applyAlignment="0"/>
    <xf numFmtId="1" fontId="58" fillId="2" borderId="0" applyBorder="0">
      <alignment horizontal="right" vertical="center"/>
      <protection locked="0"/>
    </xf>
    <xf numFmtId="0" fontId="66" fillId="43" borderId="0" applyNumberFormat="0" applyBorder="0" applyAlignment="0" applyProtection="0"/>
    <xf numFmtId="0" fontId="67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1" fillId="0" borderId="22" applyNumberFormat="0" applyAlignment="0" applyProtection="0">
      <alignment horizontal="left" vertical="center"/>
    </xf>
    <xf numFmtId="0" fontId="21" fillId="0" borderId="23">
      <alignment horizontal="left"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66" borderId="0">
      <alignment horizontal="center"/>
    </xf>
    <xf numFmtId="0" fontId="3" fillId="66" borderId="0">
      <alignment horizontal="center"/>
    </xf>
    <xf numFmtId="0" fontId="3" fillId="66" borderId="0">
      <alignment horizontal="center"/>
    </xf>
    <xf numFmtId="0" fontId="2" fillId="2" borderId="1">
      <alignment horizontal="centerContinuous" wrapText="1"/>
    </xf>
    <xf numFmtId="0" fontId="71" fillId="70" borderId="0">
      <alignment horizontal="center" wrapText="1"/>
    </xf>
    <xf numFmtId="49" fontId="72" fillId="37" borderId="24">
      <alignment horizontal="center" vertical="center" wrapText="1"/>
    </xf>
    <xf numFmtId="0" fontId="6" fillId="2" borderId="23">
      <alignment wrapText="1"/>
    </xf>
    <xf numFmtId="0" fontId="6" fillId="2" borderId="25"/>
    <xf numFmtId="0" fontId="6" fillId="2" borderId="26"/>
    <xf numFmtId="190" fontId="2" fillId="0" borderId="0" applyFont="0" applyFill="0" applyBorder="0" applyAlignment="0" applyProtection="0"/>
    <xf numFmtId="166" fontId="38" fillId="0" borderId="0"/>
    <xf numFmtId="0" fontId="73" fillId="52" borderId="0" applyNumberFormat="0" applyBorder="0" applyAlignment="0" applyProtection="0"/>
    <xf numFmtId="0" fontId="74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" fillId="0" borderId="0"/>
    <xf numFmtId="0" fontId="75" fillId="68" borderId="27" applyNumberFormat="0" applyFont="0" applyAlignment="0" applyProtection="0"/>
    <xf numFmtId="0" fontId="39" fillId="12" borderId="13" applyNumberFormat="0" applyFont="0" applyAlignment="0" applyProtection="0"/>
    <xf numFmtId="0" fontId="1" fillId="12" borderId="13" applyNumberFormat="0" applyFont="0" applyAlignment="0" applyProtection="0"/>
    <xf numFmtId="0" fontId="39" fillId="12" borderId="13" applyNumberFormat="0" applyFont="0" applyAlignment="0" applyProtection="0"/>
    <xf numFmtId="0" fontId="1" fillId="12" borderId="13" applyNumberFormat="0" applyFont="0" applyAlignment="0" applyProtection="0"/>
    <xf numFmtId="0" fontId="39" fillId="12" borderId="13" applyNumberFormat="0" applyFont="0" applyAlignment="0" applyProtection="0"/>
    <xf numFmtId="0" fontId="1" fillId="12" borderId="13" applyNumberFormat="0" applyFont="0" applyAlignment="0" applyProtection="0"/>
    <xf numFmtId="0" fontId="39" fillId="12" borderId="13" applyNumberFormat="0" applyFont="0" applyAlignment="0" applyProtection="0"/>
    <xf numFmtId="0" fontId="1" fillId="12" borderId="13" applyNumberFormat="0" applyFont="0" applyAlignment="0" applyProtection="0"/>
    <xf numFmtId="0" fontId="1" fillId="12" borderId="13" applyNumberFormat="0" applyFont="0" applyAlignment="0" applyProtection="0"/>
    <xf numFmtId="0" fontId="1" fillId="12" borderId="13" applyNumberFormat="0" applyFont="0" applyAlignment="0" applyProtection="0"/>
    <xf numFmtId="201" fontId="76" fillId="0" borderId="0"/>
    <xf numFmtId="49" fontId="38" fillId="0" borderId="0"/>
    <xf numFmtId="9" fontId="2" fillId="0" borderId="0" applyNumberFormat="0" applyFont="0" applyFill="0" applyBorder="0" applyAlignment="0" applyProtection="0"/>
    <xf numFmtId="0" fontId="54" fillId="2" borderId="0">
      <alignment horizontal="right"/>
    </xf>
    <xf numFmtId="0" fontId="77" fillId="70" borderId="0">
      <alignment horizontal="center"/>
    </xf>
    <xf numFmtId="0" fontId="78" fillId="3" borderId="1">
      <alignment horizontal="left" vertical="top" wrapText="1"/>
    </xf>
    <xf numFmtId="0" fontId="79" fillId="3" borderId="28">
      <alignment horizontal="left" vertical="top" wrapText="1"/>
    </xf>
    <xf numFmtId="0" fontId="78" fillId="3" borderId="29">
      <alignment horizontal="left" vertical="top" wrapText="1"/>
    </xf>
    <xf numFmtId="0" fontId="78" fillId="3" borderId="28">
      <alignment horizontal="left" vertical="top"/>
    </xf>
    <xf numFmtId="0" fontId="80" fillId="41" borderId="0" applyNumberFormat="0" applyBorder="0" applyAlignment="0" applyProtection="0"/>
    <xf numFmtId="0" fontId="81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2" fontId="82" fillId="0" borderId="0"/>
    <xf numFmtId="203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3" fillId="0" borderId="0"/>
    <xf numFmtId="0" fontId="1" fillId="0" borderId="0"/>
    <xf numFmtId="0" fontId="2" fillId="0" borderId="0"/>
    <xf numFmtId="0" fontId="37" fillId="0" borderId="0"/>
    <xf numFmtId="0" fontId="2" fillId="0" borderId="0"/>
    <xf numFmtId="0" fontId="39" fillId="0" borderId="0"/>
    <xf numFmtId="0" fontId="13" fillId="0" borderId="0">
      <alignment vertical="top"/>
    </xf>
    <xf numFmtId="204" fontId="82" fillId="0" borderId="0"/>
    <xf numFmtId="0" fontId="8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82" fillId="0" borderId="0"/>
    <xf numFmtId="0" fontId="1" fillId="0" borderId="0"/>
    <xf numFmtId="203" fontId="82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2" fillId="0" borderId="0"/>
    <xf numFmtId="0" fontId="2" fillId="0" borderId="0"/>
    <xf numFmtId="0" fontId="82" fillId="0" borderId="0"/>
    <xf numFmtId="0" fontId="85" fillId="71" borderId="0"/>
    <xf numFmtId="0" fontId="85" fillId="72" borderId="0"/>
    <xf numFmtId="49" fontId="86" fillId="37" borderId="24">
      <alignment horizontal="center" vertical="center" wrapText="1"/>
    </xf>
    <xf numFmtId="0" fontId="53" fillId="2" borderId="0">
      <alignment horizontal="center"/>
    </xf>
    <xf numFmtId="0" fontId="72" fillId="37" borderId="0">
      <alignment horizontal="left" vertical="center"/>
    </xf>
    <xf numFmtId="0" fontId="72" fillId="73" borderId="0">
      <alignment horizontal="left" vertical="center"/>
    </xf>
    <xf numFmtId="0" fontId="72" fillId="74" borderId="0">
      <alignment horizontal="left" vertical="center"/>
    </xf>
    <xf numFmtId="0" fontId="72" fillId="72" borderId="0">
      <alignment horizontal="left" vertical="center"/>
    </xf>
    <xf numFmtId="188" fontId="57" fillId="62" borderId="0" applyFont="0" applyBorder="0" applyAlignment="0">
      <alignment horizontal="right"/>
    </xf>
    <xf numFmtId="49" fontId="87" fillId="62" borderId="0" applyFont="0" applyFill="0" applyBorder="0" applyAlignment="0" applyProtection="0">
      <alignment horizontal="right"/>
    </xf>
    <xf numFmtId="0" fontId="88" fillId="0" borderId="30" applyNumberFormat="0" applyFill="0" applyAlignment="0" applyProtection="0"/>
    <xf numFmtId="0" fontId="22" fillId="0" borderId="6" applyNumberFormat="0" applyFill="0" applyAlignment="0" applyProtection="0"/>
    <xf numFmtId="0" fontId="89" fillId="0" borderId="31" applyNumberFormat="0" applyFill="0" applyAlignment="0" applyProtection="0"/>
    <xf numFmtId="0" fontId="23" fillId="0" borderId="7" applyNumberFormat="0" applyFill="0" applyAlignment="0" applyProtection="0"/>
    <xf numFmtId="0" fontId="90" fillId="0" borderId="32" applyNumberFormat="0" applyFill="0" applyAlignment="0" applyProtection="0"/>
    <xf numFmtId="0" fontId="24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33" applyNumberFormat="0" applyFill="0" applyAlignment="0" applyProtection="0"/>
    <xf numFmtId="0" fontId="93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94" fillId="0" borderId="0"/>
    <xf numFmtId="205" fontId="2" fillId="0" borderId="0" applyFont="0" applyFill="0" applyBorder="0" applyAlignment="0" applyProtection="0"/>
    <xf numFmtId="206" fontId="8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9" fontId="58" fillId="2" borderId="0" applyBorder="0" applyAlignment="0">
      <alignment horizontal="right"/>
      <protection locked="0"/>
    </xf>
    <xf numFmtId="49" fontId="47" fillId="61" borderId="0">
      <alignment horizontal="left" vertical="center"/>
    </xf>
    <xf numFmtId="49" fontId="64" fillId="0" borderId="1">
      <alignment horizontal="left" vertical="center"/>
      <protection locked="0"/>
    </xf>
    <xf numFmtId="207" fontId="76" fillId="0" borderId="34">
      <alignment horizontal="right"/>
    </xf>
    <xf numFmtId="208" fontId="76" fillId="0" borderId="34">
      <alignment horizontal="left"/>
    </xf>
    <xf numFmtId="0" fontId="97" fillId="75" borderId="35" applyNumberFormat="0" applyAlignment="0" applyProtection="0"/>
    <xf numFmtId="0" fontId="98" fillId="11" borderId="12" applyNumberFormat="0" applyAlignment="0" applyProtection="0"/>
    <xf numFmtId="0" fontId="32" fillId="11" borderId="12" applyNumberFormat="0" applyAlignment="0" applyProtection="0"/>
    <xf numFmtId="0" fontId="32" fillId="11" borderId="12" applyNumberFormat="0" applyAlignment="0" applyProtection="0"/>
    <xf numFmtId="4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209" fontId="100" fillId="0" borderId="0" applyFont="0" applyFill="0" applyBorder="0" applyAlignment="0" applyProtection="0"/>
    <xf numFmtId="210" fontId="100" fillId="0" borderId="0" applyFont="0" applyFill="0" applyBorder="0" applyAlignment="0" applyProtection="0"/>
    <xf numFmtId="211" fontId="100" fillId="0" borderId="0" applyFont="0" applyFill="0" applyBorder="0" applyAlignment="0" applyProtection="0"/>
    <xf numFmtId="212" fontId="100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99" fillId="0" borderId="0"/>
    <xf numFmtId="213" fontId="99" fillId="0" borderId="0" applyFont="0" applyFill="0" applyBorder="0" applyAlignment="0" applyProtection="0"/>
    <xf numFmtId="213" fontId="99" fillId="0" borderId="0" applyFont="0" applyFill="0" applyBorder="0" applyAlignment="0" applyProtection="0"/>
    <xf numFmtId="0" fontId="37" fillId="0" borderId="0"/>
    <xf numFmtId="0" fontId="108" fillId="0" borderId="0"/>
    <xf numFmtId="0" fontId="108" fillId="0" borderId="0"/>
    <xf numFmtId="0" fontId="2" fillId="0" borderId="0"/>
    <xf numFmtId="37" fontId="114" fillId="0" borderId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43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4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11" fillId="38" borderId="0" applyNumberFormat="0" applyBorder="0" applyAlignment="0" applyProtection="0"/>
    <xf numFmtId="0" fontId="87" fillId="54" borderId="0" applyNumberFormat="0" applyBorder="0" applyAlignment="0" applyProtection="0"/>
    <xf numFmtId="0" fontId="87" fillId="50" borderId="0" applyNumberFormat="0" applyBorder="0" applyAlignment="0" applyProtection="0"/>
    <xf numFmtId="0" fontId="87" fillId="51" borderId="0" applyNumberFormat="0" applyBorder="0" applyAlignment="0" applyProtection="0"/>
    <xf numFmtId="0" fontId="87" fillId="57" borderId="0" applyNumberFormat="0" applyBorder="0" applyAlignment="0" applyProtection="0"/>
    <xf numFmtId="0" fontId="87" fillId="58" borderId="0" applyNumberFormat="0" applyBorder="0" applyAlignment="0" applyProtection="0"/>
    <xf numFmtId="0" fontId="87" fillId="42" borderId="0" applyNumberFormat="0" applyBorder="0" applyAlignment="0" applyProtection="0"/>
    <xf numFmtId="0" fontId="87" fillId="59" borderId="0" applyNumberFormat="0" applyBorder="0" applyAlignment="0" applyProtection="0"/>
    <xf numFmtId="0" fontId="87" fillId="60" borderId="0" applyNumberFormat="0" applyBorder="0" applyAlignment="0" applyProtection="0"/>
    <xf numFmtId="0" fontId="87" fillId="56" borderId="0" applyNumberFormat="0" applyBorder="0" applyAlignment="0" applyProtection="0"/>
    <xf numFmtId="0" fontId="87" fillId="57" borderId="0" applyNumberFormat="0" applyBorder="0" applyAlignment="0" applyProtection="0"/>
    <xf numFmtId="0" fontId="87" fillId="58" borderId="0" applyNumberFormat="0" applyBorder="0" applyAlignment="0" applyProtection="0"/>
    <xf numFmtId="0" fontId="87" fillId="40" borderId="0" applyNumberFormat="0" applyBorder="0" applyAlignment="0" applyProtection="0"/>
    <xf numFmtId="0" fontId="117" fillId="41" borderId="0" applyNumberFormat="0" applyBorder="0" applyAlignment="0" applyProtection="0"/>
    <xf numFmtId="0" fontId="118" fillId="63" borderId="17" applyNumberFormat="0" applyAlignment="0" applyProtection="0"/>
    <xf numFmtId="0" fontId="119" fillId="75" borderId="35" applyNumberFormat="0" applyAlignment="0" applyProtection="0"/>
    <xf numFmtId="217" fontId="2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43" borderId="0" applyNumberFormat="0" applyBorder="0" applyAlignment="0" applyProtection="0"/>
    <xf numFmtId="0" fontId="122" fillId="0" borderId="30" applyNumberFormat="0" applyFill="0" applyAlignment="0" applyProtection="0"/>
    <xf numFmtId="0" fontId="123" fillId="0" borderId="31" applyNumberFormat="0" applyFill="0" applyAlignment="0" applyProtection="0"/>
    <xf numFmtId="0" fontId="124" fillId="0" borderId="32" applyNumberFormat="0" applyFill="0" applyAlignment="0" applyProtection="0"/>
    <xf numFmtId="0" fontId="124" fillId="0" borderId="0" applyNumberFormat="0" applyFill="0" applyBorder="0" applyAlignment="0" applyProtection="0"/>
    <xf numFmtId="0" fontId="125" fillId="44" borderId="17" applyNumberFormat="0" applyAlignment="0" applyProtection="0"/>
    <xf numFmtId="0" fontId="2" fillId="2" borderId="1">
      <alignment horizontal="centerContinuous" wrapText="1"/>
    </xf>
    <xf numFmtId="218" fontId="2" fillId="0" borderId="36" applyFont="0" applyFill="0" applyBorder="0" applyAlignment="0" applyProtection="0">
      <alignment vertical="top" wrapText="1"/>
    </xf>
    <xf numFmtId="0" fontId="126" fillId="0" borderId="33" applyNumberFormat="0" applyFill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27" fillId="0" borderId="37" applyFont="0" applyBorder="0" applyAlignment="0"/>
    <xf numFmtId="0" fontId="10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68" borderId="27" applyNumberFormat="0" applyFont="0" applyAlignment="0" applyProtection="0"/>
    <xf numFmtId="0" fontId="128" fillId="63" borderId="16" applyNumberFormat="0" applyAlignment="0" applyProtection="0"/>
    <xf numFmtId="0" fontId="129" fillId="0" borderId="38"/>
    <xf numFmtId="0" fontId="130" fillId="0" borderId="0"/>
    <xf numFmtId="0" fontId="91" fillId="0" borderId="0" applyNumberFormat="0" applyFill="0" applyBorder="0" applyAlignment="0" applyProtection="0"/>
    <xf numFmtId="0" fontId="131" fillId="0" borderId="20" applyNumberFormat="0" applyFill="0" applyAlignment="0" applyProtection="0"/>
    <xf numFmtId="219" fontId="132" fillId="0" borderId="0">
      <alignment horizontal="center" vertical="center"/>
    </xf>
    <xf numFmtId="0" fontId="11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14" fillId="0" borderId="0"/>
    <xf numFmtId="0" fontId="114" fillId="0" borderId="0"/>
    <xf numFmtId="0" fontId="114" fillId="0" borderId="0"/>
    <xf numFmtId="0" fontId="139" fillId="0" borderId="0"/>
    <xf numFmtId="0" fontId="114" fillId="0" borderId="0"/>
    <xf numFmtId="0" fontId="2" fillId="0" borderId="0"/>
    <xf numFmtId="0" fontId="14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3" fillId="0" borderId="0" applyNumberFormat="0" applyFont="0" applyFill="0" applyBorder="0" applyAlignment="0" applyProtection="0"/>
    <xf numFmtId="0" fontId="139" fillId="0" borderId="0"/>
    <xf numFmtId="0" fontId="13" fillId="0" borderId="0" applyNumberFormat="0" applyFont="0" applyFill="0" applyBorder="0" applyAlignment="0" applyProtection="0"/>
    <xf numFmtId="0" fontId="2" fillId="0" borderId="0"/>
    <xf numFmtId="0" fontId="2" fillId="0" borderId="0"/>
    <xf numFmtId="0" fontId="13" fillId="0" borderId="0" applyNumberFormat="0" applyFont="0" applyFill="0" applyBorder="0" applyAlignment="0" applyProtection="0"/>
    <xf numFmtId="217" fontId="108" fillId="0" borderId="0" applyFont="0" applyFill="0" applyBorder="0" applyAlignment="0" applyProtection="0"/>
    <xf numFmtId="0" fontId="139" fillId="0" borderId="0"/>
    <xf numFmtId="0" fontId="2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4" fillId="0" borderId="0"/>
    <xf numFmtId="0" fontId="6" fillId="0" borderId="1"/>
    <xf numFmtId="0" fontId="6" fillId="0" borderId="1"/>
    <xf numFmtId="0" fontId="108" fillId="0" borderId="0"/>
    <xf numFmtId="0" fontId="1" fillId="0" borderId="0"/>
    <xf numFmtId="0" fontId="108" fillId="0" borderId="0"/>
    <xf numFmtId="0" fontId="135" fillId="0" borderId="0" applyNumberFormat="0" applyFill="0" applyBorder="0" applyAlignment="0" applyProtection="0"/>
  </cellStyleXfs>
  <cellXfs count="818">
    <xf numFmtId="0" fontId="0" fillId="0" borderId="0" xfId="0"/>
    <xf numFmtId="0" fontId="16" fillId="0" borderId="0" xfId="0" applyFont="1"/>
    <xf numFmtId="0" fontId="4" fillId="0" borderId="0" xfId="0" applyFont="1" applyFill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17" fillId="4" borderId="0" xfId="6" applyFont="1" applyFill="1" applyAlignment="1" applyProtection="1">
      <alignment horizontal="right"/>
    </xf>
    <xf numFmtId="0" fontId="4" fillId="0" borderId="0" xfId="0" applyFont="1" applyProtection="1">
      <protection locked="0"/>
    </xf>
    <xf numFmtId="0" fontId="18" fillId="4" borderId="0" xfId="0" applyFont="1" applyFill="1"/>
    <xf numFmtId="0" fontId="4" fillId="4" borderId="0" xfId="0" applyFont="1" applyFill="1"/>
    <xf numFmtId="0" fontId="4" fillId="0" borderId="0" xfId="0" applyFont="1" applyAlignment="1" applyProtection="1">
      <alignment vertical="top"/>
      <protection locked="0"/>
    </xf>
    <xf numFmtId="0" fontId="15" fillId="4" borderId="0" xfId="0" applyFont="1" applyFill="1"/>
    <xf numFmtId="0" fontId="4" fillId="0" borderId="0" xfId="0" applyFont="1" applyAlignment="1" applyProtection="1">
      <protection locked="0"/>
    </xf>
    <xf numFmtId="0" fontId="3" fillId="4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Continuous" vertical="top" wrapText="1"/>
    </xf>
    <xf numFmtId="0" fontId="17" fillId="4" borderId="5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center" vertical="top" wrapText="1"/>
    </xf>
    <xf numFmtId="0" fontId="4" fillId="2" borderId="5" xfId="0" applyFont="1" applyFill="1" applyBorder="1"/>
    <xf numFmtId="165" fontId="4" fillId="2" borderId="3" xfId="0" applyNumberFormat="1" applyFont="1" applyFill="1" applyBorder="1" applyAlignment="1">
      <alignment horizontal="right"/>
    </xf>
    <xf numFmtId="0" fontId="4" fillId="4" borderId="5" xfId="0" applyFont="1" applyFill="1" applyBorder="1"/>
    <xf numFmtId="165" fontId="4" fillId="4" borderId="3" xfId="0" applyNumberFormat="1" applyFont="1" applyFill="1" applyBorder="1" applyAlignment="1">
      <alignment horizontal="right"/>
    </xf>
    <xf numFmtId="165" fontId="4" fillId="4" borderId="5" xfId="0" applyNumberFormat="1" applyFont="1" applyFill="1" applyBorder="1" applyAlignment="1">
      <alignment horizontal="right"/>
    </xf>
    <xf numFmtId="0" fontId="4" fillId="5" borderId="5" xfId="0" applyFont="1" applyFill="1" applyBorder="1"/>
    <xf numFmtId="165" fontId="4" fillId="5" borderId="3" xfId="0" applyNumberFormat="1" applyFont="1" applyFill="1" applyBorder="1" applyAlignment="1">
      <alignment horizontal="right"/>
    </xf>
    <xf numFmtId="165" fontId="4" fillId="5" borderId="5" xfId="0" applyNumberFormat="1" applyFont="1" applyFill="1" applyBorder="1" applyAlignment="1">
      <alignment horizontal="right"/>
    </xf>
    <xf numFmtId="0" fontId="3" fillId="0" borderId="0" xfId="0" applyFont="1" applyAlignment="1" applyProtection="1">
      <protection locked="0"/>
    </xf>
    <xf numFmtId="0" fontId="4" fillId="0" borderId="0" xfId="0" applyFont="1"/>
    <xf numFmtId="0" fontId="4" fillId="0" borderId="0" xfId="0" applyFont="1" applyFill="1"/>
    <xf numFmtId="0" fontId="19" fillId="0" borderId="0" xfId="0" applyFont="1" applyFill="1"/>
    <xf numFmtId="0" fontId="16" fillId="0" borderId="0" xfId="0" applyFont="1" applyFill="1"/>
    <xf numFmtId="0" fontId="4" fillId="0" borderId="0" xfId="0" applyFont="1" applyBorder="1"/>
    <xf numFmtId="0" fontId="17" fillId="0" borderId="0" xfId="6" applyFont="1" applyBorder="1" applyAlignment="1" applyProtection="1">
      <alignment horizontal="right"/>
    </xf>
    <xf numFmtId="0" fontId="18" fillId="0" borderId="0" xfId="0" applyFont="1" applyBorder="1"/>
    <xf numFmtId="0" fontId="4" fillId="4" borderId="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7" fillId="4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top" wrapText="1"/>
    </xf>
    <xf numFmtId="0" fontId="20" fillId="0" borderId="0" xfId="0" applyFont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/>
    <xf numFmtId="0" fontId="19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/>
    <xf numFmtId="0" fontId="2" fillId="5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Continuous" vertical="top" wrapText="1"/>
    </xf>
    <xf numFmtId="165" fontId="2" fillId="5" borderId="4" xfId="0" applyNumberFormat="1" applyFont="1" applyFill="1" applyBorder="1" applyAlignment="1">
      <alignment horizontal="right"/>
    </xf>
    <xf numFmtId="165" fontId="2" fillId="5" borderId="4" xfId="0" applyNumberFormat="1" applyFont="1" applyFill="1" applyBorder="1" applyAlignment="1">
      <alignment horizontal="centerContinuous"/>
    </xf>
    <xf numFmtId="0" fontId="2" fillId="5" borderId="5" xfId="0" applyFont="1" applyFill="1" applyBorder="1"/>
    <xf numFmtId="165" fontId="2" fillId="5" borderId="3" xfId="0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right"/>
    </xf>
    <xf numFmtId="0" fontId="2" fillId="4" borderId="3" xfId="0" applyFont="1" applyFill="1" applyBorder="1" applyAlignment="1">
      <alignment horizontal="left"/>
    </xf>
    <xf numFmtId="0" fontId="2" fillId="4" borderId="5" xfId="0" applyFont="1" applyFill="1" applyBorder="1"/>
    <xf numFmtId="165" fontId="2" fillId="2" borderId="3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/>
    <xf numFmtId="0" fontId="21" fillId="4" borderId="0" xfId="0" applyFont="1" applyFill="1"/>
    <xf numFmtId="0" fontId="21" fillId="0" borderId="0" xfId="0" applyFont="1" applyBorder="1"/>
    <xf numFmtId="0" fontId="37" fillId="0" borderId="0" xfId="10" applyFont="1"/>
    <xf numFmtId="0" fontId="2" fillId="0" borderId="0" xfId="10" applyFont="1" applyBorder="1" applyAlignment="1" applyProtection="1">
      <alignment horizontal="center"/>
      <protection locked="0"/>
    </xf>
    <xf numFmtId="0" fontId="2" fillId="0" borderId="0" xfId="10" applyFont="1" applyBorder="1" applyAlignment="1" applyProtection="1">
      <alignment horizontal="centerContinuous"/>
      <protection locked="0"/>
    </xf>
    <xf numFmtId="0" fontId="2" fillId="0" borderId="0" xfId="10" applyFont="1" applyFill="1" applyBorder="1" applyProtection="1">
      <protection locked="0"/>
    </xf>
    <xf numFmtId="0" fontId="37" fillId="0" borderId="0" xfId="10" applyFont="1" applyFill="1"/>
    <xf numFmtId="165" fontId="3" fillId="0" borderId="0" xfId="10" applyNumberFormat="1" applyFont="1" applyFill="1" applyBorder="1" applyAlignment="1">
      <alignment horizontal="right"/>
    </xf>
    <xf numFmtId="0" fontId="19" fillId="0" borderId="0" xfId="10" applyFont="1"/>
    <xf numFmtId="165" fontId="2" fillId="5" borderId="4" xfId="10" applyNumberFormat="1" applyFont="1" applyFill="1" applyBorder="1" applyAlignment="1">
      <alignment horizontal="right"/>
    </xf>
    <xf numFmtId="0" fontId="2" fillId="5" borderId="5" xfId="10" applyFont="1" applyFill="1" applyBorder="1"/>
    <xf numFmtId="165" fontId="2" fillId="5" borderId="3" xfId="10" applyNumberFormat="1" applyFont="1" applyFill="1" applyBorder="1" applyAlignment="1">
      <alignment horizontal="right"/>
    </xf>
    <xf numFmtId="0" fontId="2" fillId="5" borderId="0" xfId="10" applyFont="1" applyFill="1" applyBorder="1"/>
    <xf numFmtId="165" fontId="2" fillId="4" borderId="3" xfId="10" applyNumberFormat="1" applyFont="1" applyFill="1" applyBorder="1" applyAlignment="1">
      <alignment horizontal="right"/>
    </xf>
    <xf numFmtId="0" fontId="2" fillId="4" borderId="0" xfId="10" applyFont="1" applyFill="1" applyBorder="1"/>
    <xf numFmtId="165" fontId="2" fillId="2" borderId="3" xfId="10" applyNumberFormat="1" applyFont="1" applyFill="1" applyBorder="1" applyAlignment="1">
      <alignment horizontal="right"/>
    </xf>
    <xf numFmtId="0" fontId="2" fillId="2" borderId="0" xfId="10" applyFont="1" applyFill="1" applyBorder="1"/>
    <xf numFmtId="0" fontId="2" fillId="5" borderId="3" xfId="10" applyFont="1" applyFill="1" applyBorder="1" applyAlignment="1">
      <alignment horizontal="centerContinuous"/>
    </xf>
    <xf numFmtId="0" fontId="2" fillId="5" borderId="3" xfId="10" applyFont="1" applyFill="1" applyBorder="1" applyAlignment="1">
      <alignment horizontal="center"/>
    </xf>
    <xf numFmtId="0" fontId="17" fillId="0" borderId="5" xfId="10" applyFont="1" applyFill="1" applyBorder="1" applyAlignment="1">
      <alignment horizontal="left" wrapText="1"/>
    </xf>
    <xf numFmtId="0" fontId="2" fillId="0" borderId="3" xfId="10" applyFont="1" applyFill="1" applyBorder="1" applyAlignment="1">
      <alignment horizontal="center" vertical="top" wrapText="1"/>
    </xf>
    <xf numFmtId="0" fontId="3" fillId="0" borderId="5" xfId="10" applyFont="1" applyFill="1" applyBorder="1" applyAlignment="1">
      <alignment horizontal="centerContinuous"/>
    </xf>
    <xf numFmtId="0" fontId="3" fillId="0" borderId="0" xfId="10" applyFont="1" applyFill="1" applyBorder="1" applyAlignment="1">
      <alignment horizontal="centerContinuous"/>
    </xf>
    <xf numFmtId="0" fontId="3" fillId="0" borderId="4" xfId="10" applyFont="1" applyFill="1" applyBorder="1" applyAlignment="1">
      <alignment horizontal="centerContinuous"/>
    </xf>
    <xf numFmtId="0" fontId="2" fillId="4" borderId="5" xfId="10" applyFont="1" applyFill="1" applyBorder="1"/>
    <xf numFmtId="0" fontId="3" fillId="0" borderId="3" xfId="10" applyFont="1" applyFill="1" applyBorder="1" applyAlignment="1">
      <alignment horizontal="centerContinuous"/>
    </xf>
    <xf numFmtId="0" fontId="2" fillId="0" borderId="0" xfId="10" applyFont="1"/>
    <xf numFmtId="0" fontId="21" fillId="0" borderId="0" xfId="10" applyFont="1"/>
    <xf numFmtId="0" fontId="18" fillId="0" borderId="0" xfId="10" applyFont="1"/>
    <xf numFmtId="0" fontId="37" fillId="0" borderId="0" xfId="326" applyFont="1"/>
    <xf numFmtId="0" fontId="2" fillId="0" borderId="0" xfId="326" applyFont="1" applyBorder="1" applyAlignment="1" applyProtection="1">
      <alignment horizontal="center"/>
      <protection locked="0"/>
    </xf>
    <xf numFmtId="0" fontId="2" fillId="0" borderId="0" xfId="326" applyFont="1" applyBorder="1" applyAlignment="1" applyProtection="1">
      <alignment horizontal="centerContinuous"/>
      <protection locked="0"/>
    </xf>
    <xf numFmtId="0" fontId="2" fillId="0" borderId="0" xfId="326" applyFont="1" applyFill="1" applyBorder="1" applyProtection="1">
      <protection locked="0"/>
    </xf>
    <xf numFmtId="0" fontId="37" fillId="0" borderId="0" xfId="326" applyFont="1" applyFill="1"/>
    <xf numFmtId="165" fontId="3" fillId="0" borderId="0" xfId="326" applyNumberFormat="1" applyFont="1" applyFill="1" applyBorder="1" applyAlignment="1">
      <alignment horizontal="right"/>
    </xf>
    <xf numFmtId="0" fontId="3" fillId="0" borderId="0" xfId="326" applyFont="1" applyFill="1" applyBorder="1"/>
    <xf numFmtId="0" fontId="19" fillId="0" borderId="0" xfId="326" applyFont="1" applyFill="1"/>
    <xf numFmtId="0" fontId="2" fillId="0" borderId="0" xfId="326" applyFont="1"/>
    <xf numFmtId="165" fontId="2" fillId="5" borderId="3" xfId="326" applyNumberFormat="1" applyFont="1" applyFill="1" applyBorder="1" applyAlignment="1">
      <alignment horizontal="right"/>
    </xf>
    <xf numFmtId="0" fontId="2" fillId="5" borderId="3" xfId="326" applyFont="1" applyFill="1" applyBorder="1" applyAlignment="1">
      <alignment horizontal="left"/>
    </xf>
    <xf numFmtId="0" fontId="2" fillId="5" borderId="0" xfId="326" applyFont="1" applyFill="1" applyBorder="1"/>
    <xf numFmtId="165" fontId="2" fillId="0" borderId="3" xfId="326" applyNumberFormat="1" applyFont="1" applyFill="1" applyBorder="1" applyAlignment="1">
      <alignment horizontal="right"/>
    </xf>
    <xf numFmtId="0" fontId="2" fillId="4" borderId="0" xfId="326" applyFont="1" applyFill="1" applyBorder="1"/>
    <xf numFmtId="165" fontId="2" fillId="2" borderId="3" xfId="326" applyNumberFormat="1" applyFont="1" applyFill="1" applyBorder="1" applyAlignment="1">
      <alignment horizontal="right"/>
    </xf>
    <xf numFmtId="0" fontId="2" fillId="2" borderId="0" xfId="326" applyFont="1" applyFill="1" applyBorder="1"/>
    <xf numFmtId="0" fontId="2" fillId="5" borderId="3" xfId="326" applyFont="1" applyFill="1" applyBorder="1" applyAlignment="1">
      <alignment horizontal="centerContinuous"/>
    </xf>
    <xf numFmtId="0" fontId="2" fillId="5" borderId="3" xfId="326" applyFont="1" applyFill="1" applyBorder="1" applyAlignment="1">
      <alignment horizontal="center"/>
    </xf>
    <xf numFmtId="0" fontId="17" fillId="0" borderId="3" xfId="326" applyFont="1" applyFill="1" applyBorder="1" applyAlignment="1">
      <alignment horizontal="center"/>
    </xf>
    <xf numFmtId="0" fontId="17" fillId="0" borderId="0" xfId="326" applyFont="1" applyFill="1" applyBorder="1" applyAlignment="1">
      <alignment horizontal="left" wrapText="1"/>
    </xf>
    <xf numFmtId="0" fontId="2" fillId="0" borderId="3" xfId="326" applyFont="1" applyFill="1" applyBorder="1" applyAlignment="1">
      <alignment horizontal="center" vertical="top" wrapText="1"/>
    </xf>
    <xf numFmtId="0" fontId="3" fillId="0" borderId="5" xfId="326" applyFont="1" applyFill="1" applyBorder="1" applyAlignment="1">
      <alignment horizontal="centerContinuous"/>
    </xf>
    <xf numFmtId="0" fontId="3" fillId="0" borderId="0" xfId="326" applyFont="1" applyFill="1" applyBorder="1" applyAlignment="1">
      <alignment horizontal="centerContinuous"/>
    </xf>
    <xf numFmtId="0" fontId="3" fillId="0" borderId="4" xfId="326" applyFont="1" applyFill="1" applyBorder="1" applyAlignment="1">
      <alignment horizontal="centerContinuous"/>
    </xf>
    <xf numFmtId="0" fontId="2" fillId="0" borderId="3" xfId="326" applyFont="1" applyFill="1" applyBorder="1"/>
    <xf numFmtId="0" fontId="2" fillId="0" borderId="0" xfId="326" applyFont="1" applyFill="1" applyBorder="1"/>
    <xf numFmtId="0" fontId="3" fillId="0" borderId="3" xfId="326" applyFont="1" applyFill="1" applyBorder="1" applyAlignment="1">
      <alignment horizontal="centerContinuous"/>
    </xf>
    <xf numFmtId="0" fontId="2" fillId="0" borderId="0" xfId="326" applyFont="1" applyFill="1"/>
    <xf numFmtId="0" fontId="21" fillId="0" borderId="0" xfId="326" applyFont="1" applyFill="1"/>
    <xf numFmtId="0" fontId="18" fillId="0" borderId="0" xfId="326" applyFont="1" applyFill="1"/>
    <xf numFmtId="1" fontId="2" fillId="4" borderId="0" xfId="326" applyNumberFormat="1" applyFont="1" applyFill="1"/>
    <xf numFmtId="0" fontId="19" fillId="4" borderId="0" xfId="326" applyFont="1" applyFill="1"/>
    <xf numFmtId="1" fontId="2" fillId="0" borderId="0" xfId="326" applyNumberFormat="1" applyFont="1"/>
    <xf numFmtId="0" fontId="2" fillId="5" borderId="5" xfId="326" applyFont="1" applyFill="1" applyBorder="1"/>
    <xf numFmtId="165" fontId="2" fillId="4" borderId="3" xfId="326" applyNumberFormat="1" applyFont="1" applyFill="1" applyBorder="1" applyAlignment="1">
      <alignment horizontal="right"/>
    </xf>
    <xf numFmtId="0" fontId="2" fillId="4" borderId="5" xfId="326" applyFont="1" applyFill="1" applyBorder="1"/>
    <xf numFmtId="0" fontId="2" fillId="2" borderId="5" xfId="326" applyFont="1" applyFill="1" applyBorder="1"/>
    <xf numFmtId="0" fontId="2" fillId="5" borderId="3" xfId="326" applyFont="1" applyFill="1" applyBorder="1" applyAlignment="1">
      <alignment horizontal="centerContinuous" vertical="top" wrapText="1"/>
    </xf>
    <xf numFmtId="0" fontId="2" fillId="5" borderId="3" xfId="326" applyFont="1" applyFill="1" applyBorder="1" applyAlignment="1">
      <alignment horizontal="center" vertical="top" wrapText="1"/>
    </xf>
    <xf numFmtId="0" fontId="17" fillId="4" borderId="0" xfId="326" applyFont="1" applyFill="1" applyBorder="1"/>
    <xf numFmtId="0" fontId="3" fillId="0" borderId="3" xfId="326" applyFont="1" applyFill="1" applyBorder="1" applyAlignment="1">
      <alignment horizontal="centerContinuous" vertical="top" wrapText="1"/>
    </xf>
    <xf numFmtId="0" fontId="15" fillId="4" borderId="0" xfId="326" applyFont="1" applyFill="1" applyAlignment="1">
      <alignment horizontal="left"/>
    </xf>
    <xf numFmtId="0" fontId="15" fillId="4" borderId="0" xfId="326" applyFont="1" applyFill="1" applyAlignment="1">
      <alignment horizontal="left" wrapText="1"/>
    </xf>
    <xf numFmtId="0" fontId="2" fillId="0" borderId="0" xfId="326" applyFont="1" applyAlignment="1">
      <alignment vertical="top"/>
    </xf>
    <xf numFmtId="0" fontId="2" fillId="4" borderId="0" xfId="326" applyFont="1" applyFill="1"/>
    <xf numFmtId="0" fontId="18" fillId="4" borderId="0" xfId="326" applyFont="1" applyFill="1"/>
    <xf numFmtId="0" fontId="2" fillId="0" borderId="0" xfId="326" applyFont="1" applyBorder="1"/>
    <xf numFmtId="0" fontId="3" fillId="0" borderId="0" xfId="326" applyFont="1"/>
    <xf numFmtId="0" fontId="2" fillId="0" borderId="5" xfId="326" applyFont="1" applyFill="1" applyBorder="1"/>
    <xf numFmtId="0" fontId="2" fillId="2" borderId="3" xfId="326" applyFont="1" applyFill="1" applyBorder="1" applyAlignment="1">
      <alignment horizontal="left"/>
    </xf>
    <xf numFmtId="0" fontId="17" fillId="0" borderId="5" xfId="326" applyFont="1" applyFill="1" applyBorder="1" applyAlignment="1">
      <alignment horizontal="left" wrapText="1"/>
    </xf>
    <xf numFmtId="0" fontId="2" fillId="0" borderId="0" xfId="326" applyFont="1" applyAlignment="1">
      <alignment horizontal="centerContinuous"/>
    </xf>
    <xf numFmtId="0" fontId="21" fillId="0" borderId="0" xfId="326" applyFont="1" applyAlignment="1">
      <alignment wrapText="1"/>
    </xf>
    <xf numFmtId="0" fontId="18" fillId="0" borderId="0" xfId="326" applyFont="1"/>
    <xf numFmtId="0" fontId="17" fillId="0" borderId="0" xfId="6" applyFont="1" applyAlignment="1" applyProtection="1">
      <alignment horizontal="right" wrapText="1"/>
    </xf>
    <xf numFmtId="0" fontId="21" fillId="0" borderId="0" xfId="326" applyFont="1"/>
    <xf numFmtId="164" fontId="3" fillId="0" borderId="0" xfId="326" applyNumberFormat="1" applyFont="1" applyFill="1" applyBorder="1" applyAlignment="1">
      <alignment horizontal="right"/>
    </xf>
    <xf numFmtId="0" fontId="2" fillId="0" borderId="0" xfId="326" applyFont="1" applyFill="1" applyBorder="1" applyAlignment="1"/>
    <xf numFmtId="164" fontId="2" fillId="5" borderId="5" xfId="326" applyNumberFormat="1" applyFont="1" applyFill="1" applyBorder="1" applyAlignment="1">
      <alignment vertical="center"/>
    </xf>
    <xf numFmtId="164" fontId="2" fillId="5" borderId="3" xfId="326" applyNumberFormat="1" applyFont="1" applyFill="1" applyBorder="1" applyAlignment="1">
      <alignment horizontal="right"/>
    </xf>
    <xf numFmtId="164" fontId="2" fillId="4" borderId="3" xfId="326" applyNumberFormat="1" applyFont="1" applyFill="1" applyBorder="1" applyAlignment="1">
      <alignment horizontal="right"/>
    </xf>
    <xf numFmtId="164" fontId="2" fillId="2" borderId="3" xfId="326" applyNumberFormat="1" applyFont="1" applyFill="1" applyBorder="1" applyAlignment="1">
      <alignment horizontal="right"/>
    </xf>
    <xf numFmtId="0" fontId="3" fillId="5" borderId="3" xfId="326" applyFont="1" applyFill="1" applyBorder="1" applyAlignment="1">
      <alignment horizontal="centerContinuous" vertical="top" wrapText="1"/>
    </xf>
    <xf numFmtId="0" fontId="3" fillId="5" borderId="3" xfId="326" applyFont="1" applyFill="1" applyBorder="1" applyAlignment="1">
      <alignment horizontal="center" vertical="top" wrapText="1"/>
    </xf>
    <xf numFmtId="0" fontId="17" fillId="4" borderId="0" xfId="326" applyFont="1" applyFill="1"/>
    <xf numFmtId="0" fontId="37" fillId="0" borderId="0" xfId="326" applyFont="1" applyAlignment="1">
      <alignment vertical="top"/>
    </xf>
    <xf numFmtId="0" fontId="82" fillId="0" borderId="0" xfId="326" applyFont="1" applyAlignment="1">
      <alignment vertical="top"/>
    </xf>
    <xf numFmtId="0" fontId="101" fillId="4" borderId="0" xfId="326" applyFont="1" applyFill="1"/>
    <xf numFmtId="0" fontId="2" fillId="0" borderId="0" xfId="343" applyFont="1" applyFill="1" applyBorder="1"/>
    <xf numFmtId="0" fontId="2" fillId="0" borderId="0" xfId="425" applyFont="1" applyFill="1" applyBorder="1"/>
    <xf numFmtId="0" fontId="2" fillId="0" borderId="0" xfId="343" applyFont="1" applyFill="1" applyBorder="1" applyAlignment="1"/>
    <xf numFmtId="0" fontId="102" fillId="0" borderId="5" xfId="343" applyFont="1" applyFill="1" applyBorder="1" applyAlignment="1">
      <alignment horizontal="left"/>
    </xf>
    <xf numFmtId="0" fontId="37" fillId="0" borderId="0" xfId="343" applyFont="1" applyFill="1" applyBorder="1"/>
    <xf numFmtId="0" fontId="2" fillId="0" borderId="0" xfId="343" applyFont="1" applyFill="1" applyBorder="1" applyAlignment="1">
      <alignment horizontal="centerContinuous" vertical="top" wrapText="1"/>
    </xf>
    <xf numFmtId="164" fontId="2" fillId="0" borderId="0" xfId="343" applyNumberFormat="1" applyFont="1" applyFill="1" applyBorder="1"/>
    <xf numFmtId="164" fontId="2" fillId="5" borderId="5" xfId="343" applyNumberFormat="1" applyFont="1" applyFill="1" applyBorder="1" applyAlignment="1">
      <alignment horizontal="right" vertical="center"/>
    </xf>
    <xf numFmtId="164" fontId="2" fillId="5" borderId="4" xfId="343" applyNumberFormat="1" applyFont="1" applyFill="1" applyBorder="1" applyAlignment="1">
      <alignment horizontal="right"/>
    </xf>
    <xf numFmtId="165" fontId="2" fillId="5" borderId="5" xfId="343" applyNumberFormat="1" applyFont="1" applyFill="1" applyBorder="1" applyAlignment="1">
      <alignment horizontal="left" vertical="center"/>
    </xf>
    <xf numFmtId="164" fontId="2" fillId="5" borderId="5" xfId="343" applyNumberFormat="1" applyFont="1" applyFill="1" applyBorder="1" applyAlignment="1">
      <alignment vertical="center"/>
    </xf>
    <xf numFmtId="164" fontId="2" fillId="5" borderId="5" xfId="343" applyNumberFormat="1" applyFont="1" applyFill="1" applyBorder="1" applyAlignment="1">
      <alignment horizontal="left" vertical="center"/>
    </xf>
    <xf numFmtId="164" fontId="2" fillId="4" borderId="3" xfId="343" applyNumberFormat="1" applyFont="1" applyFill="1" applyBorder="1" applyAlignment="1">
      <alignment vertical="center"/>
    </xf>
    <xf numFmtId="0" fontId="2" fillId="4" borderId="5" xfId="343" applyFont="1" applyFill="1" applyBorder="1" applyAlignment="1">
      <alignment horizontal="left" vertical="center"/>
    </xf>
    <xf numFmtId="164" fontId="2" fillId="2" borderId="3" xfId="343" applyNumberFormat="1" applyFont="1" applyFill="1" applyBorder="1" applyAlignment="1">
      <alignment vertical="center"/>
    </xf>
    <xf numFmtId="0" fontId="2" fillId="2" borderId="5" xfId="343" applyFont="1" applyFill="1" applyBorder="1" applyAlignment="1">
      <alignment horizontal="left" vertical="center"/>
    </xf>
    <xf numFmtId="0" fontId="2" fillId="5" borderId="3" xfId="343" applyFont="1" applyFill="1" applyBorder="1" applyAlignment="1">
      <alignment horizontal="center" vertical="top" wrapText="1"/>
    </xf>
    <xf numFmtId="0" fontId="107" fillId="0" borderId="5" xfId="343" applyFont="1" applyFill="1" applyBorder="1" applyAlignment="1">
      <alignment horizontal="left"/>
    </xf>
    <xf numFmtId="0" fontId="2" fillId="5" borderId="3" xfId="343" applyFont="1" applyFill="1" applyBorder="1" applyAlignment="1">
      <alignment horizontal="centerContinuous" vertical="center"/>
    </xf>
    <xf numFmtId="0" fontId="20" fillId="0" borderId="5" xfId="343" applyFont="1" applyFill="1" applyBorder="1" applyAlignment="1">
      <alignment horizontal="centerContinuous" vertical="center"/>
    </xf>
    <xf numFmtId="0" fontId="3" fillId="0" borderId="0" xfId="343" applyFont="1" applyFill="1" applyBorder="1"/>
    <xf numFmtId="0" fontId="3" fillId="0" borderId="5" xfId="343" applyFont="1" applyBorder="1" applyAlignment="1">
      <alignment horizontal="centerContinuous" vertical="top" wrapText="1"/>
    </xf>
    <xf numFmtId="0" fontId="3" fillId="0" borderId="0" xfId="343" applyFont="1" applyBorder="1" applyAlignment="1">
      <alignment horizontal="centerContinuous" vertical="top" wrapText="1"/>
    </xf>
    <xf numFmtId="0" fontId="3" fillId="0" borderId="4" xfId="343" applyFont="1" applyBorder="1" applyAlignment="1">
      <alignment horizontal="centerContinuous" vertical="top" wrapText="1"/>
    </xf>
    <xf numFmtId="0" fontId="2" fillId="0" borderId="3" xfId="343" applyFont="1" applyBorder="1" applyAlignment="1">
      <alignment horizontal="center" vertical="top" wrapText="1"/>
    </xf>
    <xf numFmtId="0" fontId="2" fillId="0" borderId="3" xfId="343" applyFont="1" applyBorder="1" applyAlignment="1">
      <alignment horizontal="centerContinuous" vertical="top" wrapText="1"/>
    </xf>
    <xf numFmtId="0" fontId="17" fillId="0" borderId="5" xfId="343" applyFont="1" applyFill="1" applyBorder="1" applyAlignment="1">
      <alignment horizontal="centerContinuous" vertical="center"/>
    </xf>
    <xf numFmtId="0" fontId="3" fillId="0" borderId="3" xfId="343" applyFont="1" applyBorder="1" applyAlignment="1">
      <alignment horizontal="centerContinuous" vertical="top" wrapText="1"/>
    </xf>
    <xf numFmtId="0" fontId="3" fillId="0" borderId="0" xfId="343" applyFont="1" applyFill="1" applyBorder="1" applyAlignment="1">
      <alignment horizontal="left"/>
    </xf>
    <xf numFmtId="0" fontId="21" fillId="0" borderId="0" xfId="343" applyFont="1" applyFill="1" applyBorder="1"/>
    <xf numFmtId="14" fontId="21" fillId="0" borderId="0" xfId="343" applyNumberFormat="1" applyFont="1" applyFill="1" applyBorder="1"/>
    <xf numFmtId="0" fontId="21" fillId="0" borderId="0" xfId="343" applyFont="1" applyFill="1" applyBorder="1" applyAlignment="1">
      <alignment horizontal="left"/>
    </xf>
    <xf numFmtId="0" fontId="18" fillId="0" borderId="0" xfId="425" applyFont="1" applyFill="1" applyBorder="1" applyAlignment="1">
      <alignment horizontal="left"/>
    </xf>
    <xf numFmtId="0" fontId="37" fillId="0" borderId="0" xfId="326" applyFont="1" applyFill="1" applyBorder="1"/>
    <xf numFmtId="0" fontId="19" fillId="0" borderId="0" xfId="326" applyFont="1" applyFill="1" applyBorder="1" applyAlignment="1">
      <alignment horizontal="left"/>
    </xf>
    <xf numFmtId="0" fontId="20" fillId="0" borderId="5" xfId="326" applyFont="1" applyFill="1" applyBorder="1" applyAlignment="1"/>
    <xf numFmtId="0" fontId="37" fillId="4" borderId="0" xfId="326" applyFont="1" applyFill="1" applyBorder="1"/>
    <xf numFmtId="214" fontId="2" fillId="4" borderId="0" xfId="326" applyNumberFormat="1" applyFont="1" applyFill="1" applyBorder="1" applyAlignment="1">
      <alignment horizontal="center" wrapText="1"/>
    </xf>
    <xf numFmtId="0" fontId="2" fillId="4" borderId="0" xfId="326" applyFont="1" applyFill="1" applyBorder="1" applyAlignment="1">
      <alignment horizontal="left" wrapText="1"/>
    </xf>
    <xf numFmtId="0" fontId="104" fillId="0" borderId="0" xfId="326" applyFont="1" applyFill="1" applyBorder="1" applyAlignment="1">
      <alignment horizontal="left"/>
    </xf>
    <xf numFmtId="164" fontId="2" fillId="5" borderId="3" xfId="326" applyNumberFormat="1" applyFont="1" applyFill="1" applyBorder="1" applyAlignment="1">
      <alignment horizontal="right" vertical="center"/>
    </xf>
    <xf numFmtId="164" fontId="2" fillId="5" borderId="3" xfId="326" applyNumberFormat="1" applyFont="1" applyFill="1" applyBorder="1" applyAlignment="1">
      <alignment vertical="center"/>
    </xf>
    <xf numFmtId="0" fontId="2" fillId="5" borderId="5" xfId="326" applyFont="1" applyFill="1" applyBorder="1" applyAlignment="1">
      <alignment vertical="center"/>
    </xf>
    <xf numFmtId="0" fontId="2" fillId="5" borderId="5" xfId="326" applyFont="1" applyFill="1" applyBorder="1" applyAlignment="1">
      <alignment horizontal="left" vertical="center" wrapText="1"/>
    </xf>
    <xf numFmtId="164" fontId="2" fillId="0" borderId="3" xfId="326" applyNumberFormat="1" applyFont="1" applyFill="1" applyBorder="1" applyAlignment="1">
      <alignment vertical="center"/>
    </xf>
    <xf numFmtId="0" fontId="2" fillId="0" borderId="5" xfId="326" applyFont="1" applyFill="1" applyBorder="1" applyAlignment="1">
      <alignment horizontal="left" vertical="center" wrapText="1"/>
    </xf>
    <xf numFmtId="214" fontId="37" fillId="0" borderId="0" xfId="326" applyNumberFormat="1" applyFont="1" applyFill="1" applyBorder="1"/>
    <xf numFmtId="164" fontId="2" fillId="2" borderId="3" xfId="326" applyNumberFormat="1" applyFont="1" applyFill="1" applyBorder="1" applyAlignment="1">
      <alignment vertical="center"/>
    </xf>
    <xf numFmtId="214" fontId="2" fillId="2" borderId="5" xfId="326" applyNumberFormat="1" applyFont="1" applyFill="1" applyBorder="1" applyAlignment="1">
      <alignment horizontal="left" vertical="center" wrapText="1"/>
    </xf>
    <xf numFmtId="0" fontId="17" fillId="0" borderId="5" xfId="326" applyFont="1" applyFill="1" applyBorder="1" applyAlignment="1">
      <alignment wrapText="1"/>
    </xf>
    <xf numFmtId="0" fontId="2" fillId="0" borderId="0" xfId="326" applyFont="1" applyFill="1" applyBorder="1" applyAlignment="1">
      <alignment horizontal="left"/>
    </xf>
    <xf numFmtId="0" fontId="18" fillId="0" borderId="0" xfId="326" applyFont="1" applyFill="1" applyBorder="1"/>
    <xf numFmtId="0" fontId="21" fillId="0" borderId="0" xfId="326" applyFont="1" applyFill="1" applyAlignment="1">
      <alignment horizontal="left"/>
    </xf>
    <xf numFmtId="0" fontId="18" fillId="0" borderId="0" xfId="326" applyFont="1" applyFill="1" applyAlignment="1">
      <alignment horizontal="left"/>
    </xf>
    <xf numFmtId="0" fontId="17" fillId="0" borderId="0" xfId="6" applyFont="1" applyFill="1" applyBorder="1" applyAlignment="1" applyProtection="1">
      <alignment horizontal="right"/>
    </xf>
    <xf numFmtId="0" fontId="109" fillId="0" borderId="0" xfId="425" applyFont="1" applyFill="1" applyBorder="1"/>
    <xf numFmtId="0" fontId="109" fillId="0" borderId="0" xfId="343" applyFont="1" applyFill="1" applyBorder="1" applyAlignment="1"/>
    <xf numFmtId="0" fontId="109" fillId="0" borderId="0" xfId="343" applyFont="1" applyFill="1" applyBorder="1"/>
    <xf numFmtId="0" fontId="109" fillId="0" borderId="0" xfId="343" applyFont="1" applyFill="1" applyBorder="1" applyAlignment="1">
      <alignment horizontal="centerContinuous" vertical="top" wrapText="1"/>
    </xf>
    <xf numFmtId="0" fontId="2" fillId="5" borderId="3" xfId="343" applyFont="1" applyFill="1" applyBorder="1" applyAlignment="1">
      <alignment horizontal="center" vertical="top"/>
    </xf>
    <xf numFmtId="0" fontId="109" fillId="0" borderId="3" xfId="343" applyFont="1" applyBorder="1" applyAlignment="1">
      <alignment horizontal="centerContinuous" vertical="top" wrapText="1"/>
    </xf>
    <xf numFmtId="0" fontId="110" fillId="0" borderId="3" xfId="343" applyFont="1" applyBorder="1" applyAlignment="1">
      <alignment horizontal="centerContinuous" vertical="top" wrapText="1"/>
    </xf>
    <xf numFmtId="0" fontId="111" fillId="0" borderId="0" xfId="343" applyFont="1" applyFill="1" applyBorder="1"/>
    <xf numFmtId="164" fontId="2" fillId="5" borderId="4" xfId="326" applyNumberFormat="1" applyFont="1" applyFill="1" applyBorder="1" applyAlignment="1">
      <alignment horizontal="right"/>
    </xf>
    <xf numFmtId="165" fontId="2" fillId="5" borderId="3" xfId="326" applyNumberFormat="1" applyFont="1" applyFill="1" applyBorder="1" applyAlignment="1">
      <alignment horizontal="right" vertical="top"/>
    </xf>
    <xf numFmtId="165" fontId="2" fillId="0" borderId="3" xfId="326" applyNumberFormat="1" applyFont="1" applyFill="1" applyBorder="1" applyAlignment="1">
      <alignment horizontal="right" vertical="top"/>
    </xf>
    <xf numFmtId="165" fontId="2" fillId="2" borderId="3" xfId="326" applyNumberFormat="1" applyFont="1" applyFill="1" applyBorder="1" applyAlignment="1">
      <alignment horizontal="right" vertical="top"/>
    </xf>
    <xf numFmtId="0" fontId="2" fillId="0" borderId="3" xfId="326" applyFont="1" applyBorder="1" applyAlignment="1">
      <alignment horizontal="center" vertical="top" wrapText="1"/>
    </xf>
    <xf numFmtId="0" fontId="2" fillId="0" borderId="0" xfId="326" applyFont="1" applyFill="1" applyBorder="1" applyAlignment="1">
      <alignment horizontal="center"/>
    </xf>
    <xf numFmtId="215" fontId="3" fillId="0" borderId="0" xfId="326" applyNumberFormat="1" applyFont="1" applyFill="1" applyAlignment="1">
      <alignment horizontal="center"/>
    </xf>
    <xf numFmtId="0" fontId="19" fillId="0" borderId="0" xfId="326" applyFont="1" applyFill="1" applyBorder="1" applyAlignment="1"/>
    <xf numFmtId="215" fontId="2" fillId="0" borderId="0" xfId="326" applyNumberFormat="1" applyFont="1" applyFill="1" applyBorder="1" applyAlignment="1">
      <alignment horizontal="center"/>
    </xf>
    <xf numFmtId="164" fontId="2" fillId="0" borderId="0" xfId="326" applyNumberFormat="1" applyFont="1" applyFill="1" applyBorder="1" applyAlignment="1">
      <alignment horizontal="center"/>
    </xf>
    <xf numFmtId="0" fontId="112" fillId="0" borderId="0" xfId="326" applyFont="1" applyFill="1"/>
    <xf numFmtId="0" fontId="2" fillId="0" borderId="0" xfId="326" applyFont="1" applyFill="1" applyBorder="1" applyAlignment="1" applyProtection="1">
      <alignment horizontal="left" indent="2"/>
      <protection locked="0"/>
    </xf>
    <xf numFmtId="0" fontId="2" fillId="5" borderId="0" xfId="326" applyFont="1" applyFill="1" applyBorder="1" applyAlignment="1" applyProtection="1">
      <protection locked="0"/>
    </xf>
    <xf numFmtId="164" fontId="2" fillId="0" borderId="3" xfId="326" applyNumberFormat="1" applyFont="1" applyFill="1" applyBorder="1" applyAlignment="1">
      <alignment horizontal="right"/>
    </xf>
    <xf numFmtId="0" fontId="2" fillId="0" borderId="5" xfId="326" applyFont="1" applyFill="1" applyBorder="1" applyAlignment="1" applyProtection="1">
      <protection locked="0"/>
    </xf>
    <xf numFmtId="0" fontId="2" fillId="2" borderId="5" xfId="326" applyFont="1" applyFill="1" applyBorder="1" applyAlignment="1" applyProtection="1">
      <protection locked="0"/>
    </xf>
    <xf numFmtId="164" fontId="2" fillId="5" borderId="3" xfId="326" applyNumberFormat="1" applyFont="1" applyFill="1" applyBorder="1" applyAlignment="1">
      <alignment horizontal="center" vertical="top" wrapText="1"/>
    </xf>
    <xf numFmtId="1" fontId="17" fillId="0" borderId="5" xfId="326" applyNumberFormat="1" applyFont="1" applyFill="1" applyBorder="1" applyAlignment="1">
      <alignment horizontal="left"/>
    </xf>
    <xf numFmtId="0" fontId="2" fillId="0" borderId="3" xfId="326" applyNumberFormat="1" applyFont="1" applyFill="1" applyBorder="1" applyAlignment="1">
      <alignment horizontal="center" vertical="top" wrapText="1"/>
    </xf>
    <xf numFmtId="0" fontId="2" fillId="0" borderId="3" xfId="326" applyFont="1" applyFill="1" applyBorder="1" applyAlignment="1">
      <alignment horizontal="centerContinuous" vertical="top" wrapText="1"/>
    </xf>
    <xf numFmtId="0" fontId="3" fillId="0" borderId="3" xfId="326" applyNumberFormat="1" applyFont="1" applyFill="1" applyBorder="1" applyAlignment="1">
      <alignment horizontal="centerContinuous" vertical="center" wrapText="1"/>
    </xf>
    <xf numFmtId="0" fontId="3" fillId="0" borderId="5" xfId="326" applyFont="1" applyFill="1" applyBorder="1" applyAlignment="1">
      <alignment horizontal="centerContinuous" vertical="top" wrapText="1"/>
    </xf>
    <xf numFmtId="0" fontId="3" fillId="0" borderId="4" xfId="326" applyFont="1" applyFill="1" applyBorder="1" applyAlignment="1">
      <alignment horizontal="centerContinuous" vertical="top" wrapText="1"/>
    </xf>
    <xf numFmtId="0" fontId="3" fillId="0" borderId="0" xfId="326" applyFont="1" applyFill="1" applyBorder="1" applyAlignment="1">
      <alignment horizontal="center"/>
    </xf>
    <xf numFmtId="0" fontId="21" fillId="0" borderId="0" xfId="326" applyFont="1" applyFill="1" applyBorder="1" applyAlignment="1">
      <alignment horizontal="center"/>
    </xf>
    <xf numFmtId="0" fontId="21" fillId="0" borderId="0" xfId="326" applyFont="1" applyFill="1" applyBorder="1" applyAlignment="1">
      <alignment vertical="top"/>
    </xf>
    <xf numFmtId="0" fontId="37" fillId="0" borderId="0" xfId="326" applyFont="1" applyAlignment="1" applyProtection="1">
      <alignment vertical="top"/>
      <protection locked="0"/>
    </xf>
    <xf numFmtId="0" fontId="2" fillId="0" borderId="0" xfId="326" applyFont="1" applyAlignment="1" applyProtection="1">
      <alignment vertical="top"/>
      <protection locked="0"/>
    </xf>
    <xf numFmtId="0" fontId="2" fillId="0" borderId="0" xfId="326" applyFont="1" applyAlignment="1" applyProtection="1">
      <alignment horizontal="centerContinuous" vertical="top"/>
      <protection locked="0"/>
    </xf>
    <xf numFmtId="0" fontId="18" fillId="0" borderId="0" xfId="326" applyFont="1" applyFill="1" applyBorder="1" applyAlignment="1">
      <alignment horizontal="left"/>
    </xf>
    <xf numFmtId="0" fontId="17" fillId="0" borderId="0" xfId="6" applyFont="1" applyAlignment="1" applyProtection="1">
      <alignment horizontal="right" vertical="top"/>
      <protection locked="0"/>
    </xf>
    <xf numFmtId="0" fontId="2" fillId="0" borderId="3" xfId="326" applyFont="1" applyFill="1" applyBorder="1" applyAlignment="1">
      <alignment horizontal="left"/>
    </xf>
    <xf numFmtId="0" fontId="2" fillId="0" borderId="5" xfId="326" applyFont="1" applyFill="1" applyBorder="1" applyAlignment="1" applyProtection="1">
      <alignment horizontal="left" indent="2"/>
      <protection locked="0"/>
    </xf>
    <xf numFmtId="0" fontId="2" fillId="0" borderId="5" xfId="326" applyFont="1" applyFill="1" applyBorder="1" applyAlignment="1">
      <alignment horizontal="left"/>
    </xf>
    <xf numFmtId="0" fontId="2" fillId="2" borderId="5" xfId="326" applyFont="1" applyFill="1" applyBorder="1" applyAlignment="1">
      <alignment horizontal="left"/>
    </xf>
    <xf numFmtId="0" fontId="2" fillId="2" borderId="5" xfId="326" applyFont="1" applyFill="1" applyBorder="1" applyAlignment="1" applyProtection="1">
      <alignment horizontal="left"/>
      <protection locked="0"/>
    </xf>
    <xf numFmtId="0" fontId="2" fillId="2" borderId="5" xfId="326" applyFont="1" applyFill="1" applyBorder="1" applyAlignment="1">
      <alignment horizontal="left" indent="2"/>
    </xf>
    <xf numFmtId="0" fontId="2" fillId="2" borderId="5" xfId="326" applyNumberFormat="1" applyFont="1" applyFill="1" applyBorder="1" applyAlignment="1" applyProtection="1">
      <alignment horizontal="left"/>
      <protection locked="0"/>
    </xf>
    <xf numFmtId="1" fontId="17" fillId="0" borderId="3" xfId="326" applyNumberFormat="1" applyFont="1" applyFill="1" applyBorder="1" applyAlignment="1">
      <alignment horizontal="left"/>
    </xf>
    <xf numFmtId="1" fontId="2" fillId="0" borderId="3" xfId="326" applyNumberFormat="1" applyFont="1" applyFill="1" applyBorder="1" applyAlignment="1">
      <alignment horizontal="left"/>
    </xf>
    <xf numFmtId="1" fontId="2" fillId="0" borderId="5" xfId="326" applyNumberFormat="1" applyFont="1" applyFill="1" applyBorder="1" applyAlignment="1">
      <alignment horizontal="center"/>
    </xf>
    <xf numFmtId="0" fontId="113" fillId="0" borderId="0" xfId="326" applyFont="1" applyFill="1" applyBorder="1"/>
    <xf numFmtId="214" fontId="37" fillId="0" borderId="0" xfId="326" applyNumberFormat="1" applyFont="1" applyFill="1"/>
    <xf numFmtId="0" fontId="2" fillId="0" borderId="0" xfId="326" applyFont="1" applyFill="1" applyAlignment="1" applyProtection="1">
      <alignment horizontal="centerContinuous" vertical="top"/>
      <protection locked="0"/>
    </xf>
    <xf numFmtId="0" fontId="17" fillId="0" borderId="0" xfId="6" applyFont="1" applyFill="1" applyAlignment="1" applyProtection="1">
      <alignment horizontal="right" vertical="top"/>
      <protection locked="0"/>
    </xf>
    <xf numFmtId="1" fontId="37" fillId="0" borderId="0" xfId="326" applyNumberFormat="1" applyFont="1" applyFill="1"/>
    <xf numFmtId="37" fontId="2" fillId="4" borderId="0" xfId="429" applyFont="1" applyFill="1" applyBorder="1" applyAlignment="1">
      <alignment horizontal="left"/>
    </xf>
    <xf numFmtId="165" fontId="2" fillId="5" borderId="5" xfId="326" applyNumberFormat="1" applyFont="1" applyFill="1" applyBorder="1" applyAlignment="1">
      <alignment horizontal="right" vertical="center"/>
    </xf>
    <xf numFmtId="165" fontId="2" fillId="5" borderId="5" xfId="326" applyNumberFormat="1" applyFont="1" applyFill="1" applyBorder="1" applyAlignment="1">
      <alignment vertical="center"/>
    </xf>
    <xf numFmtId="0" fontId="2" fillId="5" borderId="5" xfId="326" applyFont="1" applyFill="1" applyBorder="1" applyAlignment="1">
      <alignment horizontal="left"/>
    </xf>
    <xf numFmtId="165" fontId="2" fillId="5" borderId="3" xfId="326" applyNumberFormat="1" applyFont="1" applyFill="1" applyBorder="1" applyAlignment="1">
      <alignment horizontal="right" vertical="center"/>
    </xf>
    <xf numFmtId="0" fontId="2" fillId="5" borderId="5" xfId="326" applyFont="1" applyFill="1" applyBorder="1" applyAlignment="1">
      <alignment horizontal="left" vertical="center"/>
    </xf>
    <xf numFmtId="0" fontId="37" fillId="0" borderId="0" xfId="326" applyFont="1" applyAlignment="1">
      <alignment vertical="center"/>
    </xf>
    <xf numFmtId="216" fontId="2" fillId="2" borderId="5" xfId="326" applyNumberFormat="1" applyFont="1" applyFill="1" applyBorder="1" applyAlignment="1">
      <alignment horizontal="centerContinuous" vertical="center" wrapText="1"/>
    </xf>
    <xf numFmtId="216" fontId="2" fillId="2" borderId="0" xfId="326" applyNumberFormat="1" applyFont="1" applyFill="1" applyBorder="1" applyAlignment="1">
      <alignment horizontal="centerContinuous" vertical="center" wrapText="1"/>
    </xf>
    <xf numFmtId="216" fontId="3" fillId="2" borderId="0" xfId="326" applyNumberFormat="1" applyFont="1" applyFill="1" applyBorder="1" applyAlignment="1">
      <alignment horizontal="centerContinuous" vertical="center"/>
    </xf>
    <xf numFmtId="216" fontId="3" fillId="2" borderId="4" xfId="326" applyNumberFormat="1" applyFont="1" applyFill="1" applyBorder="1" applyAlignment="1">
      <alignment horizontal="centerContinuous" vertical="center"/>
    </xf>
    <xf numFmtId="0" fontId="2" fillId="2" borderId="0" xfId="326" applyFont="1" applyFill="1" applyAlignment="1">
      <alignment horizontal="left" vertical="center"/>
    </xf>
    <xf numFmtId="165" fontId="2" fillId="4" borderId="3" xfId="326" applyNumberFormat="1" applyFont="1" applyFill="1" applyBorder="1" applyAlignment="1">
      <alignment horizontal="right" vertical="center"/>
    </xf>
    <xf numFmtId="0" fontId="2" fillId="4" borderId="5" xfId="326" applyFont="1" applyFill="1" applyBorder="1" applyAlignment="1">
      <alignment horizontal="left" vertical="center"/>
    </xf>
    <xf numFmtId="165" fontId="2" fillId="2" borderId="3" xfId="326" applyNumberFormat="1" applyFont="1" applyFill="1" applyBorder="1" applyAlignment="1">
      <alignment horizontal="right" vertical="center"/>
    </xf>
    <xf numFmtId="0" fontId="2" fillId="2" borderId="5" xfId="326" applyFont="1" applyFill="1" applyBorder="1" applyAlignment="1">
      <alignment horizontal="left" vertical="center"/>
    </xf>
    <xf numFmtId="0" fontId="17" fillId="4" borderId="0" xfId="326" applyFont="1" applyFill="1" applyBorder="1" applyAlignment="1">
      <alignment horizontal="centerContinuous" vertical="center" wrapText="1"/>
    </xf>
    <xf numFmtId="216" fontId="3" fillId="0" borderId="4" xfId="326" applyNumberFormat="1" applyFont="1" applyFill="1" applyBorder="1" applyAlignment="1">
      <alignment horizontal="centerContinuous" vertical="center"/>
    </xf>
    <xf numFmtId="0" fontId="17" fillId="4" borderId="5" xfId="326" applyFont="1" applyFill="1" applyBorder="1" applyAlignment="1">
      <alignment horizontal="left" vertical="center" wrapText="1"/>
    </xf>
    <xf numFmtId="0" fontId="37" fillId="0" borderId="0" xfId="326" applyFont="1" applyFill="1" applyAlignment="1">
      <alignment vertical="top" wrapText="1"/>
    </xf>
    <xf numFmtId="0" fontId="115" fillId="4" borderId="5" xfId="326" applyFont="1" applyFill="1" applyBorder="1" applyAlignment="1">
      <alignment horizontal="left" vertical="center" wrapText="1"/>
    </xf>
    <xf numFmtId="0" fontId="17" fillId="4" borderId="5" xfId="326" applyFont="1" applyFill="1" applyBorder="1" applyAlignment="1">
      <alignment horizontal="left" wrapText="1"/>
    </xf>
    <xf numFmtId="0" fontId="37" fillId="0" borderId="0" xfId="326" applyFont="1" applyAlignment="1">
      <alignment horizontal="center" vertical="top" wrapText="1"/>
    </xf>
    <xf numFmtId="0" fontId="3" fillId="0" borderId="3" xfId="326" applyFont="1" applyFill="1" applyBorder="1" applyAlignment="1">
      <alignment horizontal="center" vertical="top" wrapText="1"/>
    </xf>
    <xf numFmtId="0" fontId="3" fillId="4" borderId="5" xfId="326" applyFont="1" applyFill="1" applyBorder="1" applyAlignment="1">
      <alignment horizontal="center" vertical="top" wrapText="1"/>
    </xf>
    <xf numFmtId="0" fontId="18" fillId="4" borderId="0" xfId="326" applyFont="1" applyFill="1" applyBorder="1" applyAlignment="1">
      <alignment horizontal="left" wrapText="1"/>
    </xf>
    <xf numFmtId="0" fontId="2" fillId="0" borderId="0" xfId="326" applyFont="1" applyAlignment="1">
      <alignment horizontal="right"/>
    </xf>
    <xf numFmtId="1" fontId="20" fillId="0" borderId="5" xfId="326" applyNumberFormat="1" applyFont="1" applyFill="1" applyBorder="1" applyAlignment="1">
      <alignment horizontal="left"/>
    </xf>
    <xf numFmtId="37" fontId="133" fillId="4" borderId="0" xfId="429" applyFont="1" applyFill="1" applyBorder="1" applyAlignment="1">
      <alignment horizontal="right" wrapText="1"/>
    </xf>
    <xf numFmtId="37" fontId="134" fillId="4" borderId="0" xfId="429" applyFont="1" applyFill="1" applyBorder="1" applyAlignment="1">
      <alignment horizontal="left" wrapText="1"/>
    </xf>
    <xf numFmtId="0" fontId="2" fillId="5" borderId="0" xfId="326" applyFont="1" applyFill="1" applyBorder="1" applyAlignment="1">
      <alignment horizontal="left" wrapText="1"/>
    </xf>
    <xf numFmtId="0" fontId="2" fillId="5" borderId="0" xfId="326" applyFont="1" applyFill="1" applyBorder="1" applyAlignment="1">
      <alignment horizontal="left" vertical="center" wrapText="1"/>
    </xf>
    <xf numFmtId="0" fontId="37" fillId="0" borderId="0" xfId="326" applyFont="1" applyBorder="1"/>
    <xf numFmtId="165" fontId="2" fillId="2" borderId="0" xfId="326" applyNumberFormat="1" applyFont="1" applyFill="1" applyBorder="1" applyAlignment="1">
      <alignment horizontal="right" vertical="center"/>
    </xf>
    <xf numFmtId="0" fontId="2" fillId="2" borderId="0" xfId="326" applyFont="1" applyFill="1" applyBorder="1" applyAlignment="1">
      <alignment horizontal="left" vertical="center"/>
    </xf>
    <xf numFmtId="0" fontId="2" fillId="0" borderId="0" xfId="326" applyFont="1" applyFill="1" applyBorder="1" applyAlignment="1">
      <alignment horizontal="centerContinuous" vertical="center" wrapText="1"/>
    </xf>
    <xf numFmtId="0" fontId="3" fillId="0" borderId="0" xfId="326" applyFont="1" applyFill="1" applyBorder="1" applyAlignment="1">
      <alignment horizontal="centerContinuous" vertical="center"/>
    </xf>
    <xf numFmtId="0" fontId="2" fillId="0" borderId="0" xfId="326" applyFont="1" applyAlignment="1">
      <alignment horizontal="left" vertical="center"/>
    </xf>
    <xf numFmtId="0" fontId="17" fillId="0" borderId="0" xfId="486" applyFont="1" applyAlignment="1" applyProtection="1">
      <alignment horizontal="right"/>
    </xf>
    <xf numFmtId="214" fontId="2" fillId="0" borderId="0" xfId="326" applyNumberFormat="1" applyFont="1"/>
    <xf numFmtId="164" fontId="2" fillId="4" borderId="3" xfId="326" applyNumberFormat="1" applyFont="1" applyFill="1" applyBorder="1" applyAlignment="1">
      <alignment horizontal="right" vertical="center"/>
    </xf>
    <xf numFmtId="164" fontId="2" fillId="2" borderId="3" xfId="326" applyNumberFormat="1" applyFont="1" applyFill="1" applyBorder="1" applyAlignment="1">
      <alignment horizontal="right" vertical="center"/>
    </xf>
    <xf numFmtId="0" fontId="2" fillId="5" borderId="3" xfId="326" applyFont="1" applyFill="1" applyBorder="1" applyAlignment="1">
      <alignment horizontal="center" vertical="center" wrapText="1"/>
    </xf>
    <xf numFmtId="0" fontId="37" fillId="0" borderId="0" xfId="487" applyFont="1" applyBorder="1"/>
    <xf numFmtId="0" fontId="2" fillId="0" borderId="0" xfId="488" applyFont="1" applyBorder="1"/>
    <xf numFmtId="0" fontId="16" fillId="0" borderId="0" xfId="487" applyFont="1" applyBorder="1"/>
    <xf numFmtId="1" fontId="20" fillId="0" borderId="5" xfId="487" applyNumberFormat="1" applyFont="1" applyFill="1" applyBorder="1" applyAlignment="1">
      <alignment horizontal="left"/>
    </xf>
    <xf numFmtId="164" fontId="2" fillId="0" borderId="0" xfId="487" applyNumberFormat="1" applyFont="1" applyBorder="1"/>
    <xf numFmtId="0" fontId="2" fillId="0" borderId="0" xfId="487" applyFont="1" applyBorder="1"/>
    <xf numFmtId="0" fontId="136" fillId="0" borderId="0" xfId="487" applyFont="1" applyFill="1" applyBorder="1" applyAlignment="1"/>
    <xf numFmtId="164" fontId="2" fillId="5" borderId="4" xfId="487" applyNumberFormat="1" applyFont="1" applyFill="1" applyBorder="1" applyAlignment="1">
      <alignment horizontal="right"/>
    </xf>
    <xf numFmtId="220" fontId="2" fillId="5" borderId="0" xfId="487" applyNumberFormat="1" applyFont="1" applyFill="1" applyBorder="1" applyAlignment="1">
      <alignment horizontal="right"/>
    </xf>
    <xf numFmtId="165" fontId="2" fillId="5" borderId="3" xfId="487" applyNumberFormat="1" applyFont="1" applyFill="1" applyBorder="1" applyAlignment="1">
      <alignment horizontal="right"/>
    </xf>
    <xf numFmtId="0" fontId="2" fillId="5" borderId="5" xfId="487" applyFont="1" applyFill="1" applyBorder="1" applyAlignment="1">
      <alignment horizontal="left"/>
    </xf>
    <xf numFmtId="164" fontId="2" fillId="5" borderId="3" xfId="487" applyNumberFormat="1" applyFont="1" applyFill="1" applyBorder="1" applyAlignment="1">
      <alignment horizontal="right"/>
    </xf>
    <xf numFmtId="0" fontId="2" fillId="5" borderId="0" xfId="10" applyFont="1" applyFill="1" applyBorder="1" applyAlignment="1">
      <alignment horizontal="left" wrapText="1"/>
    </xf>
    <xf numFmtId="164" fontId="2" fillId="5" borderId="3" xfId="487" applyNumberFormat="1" applyFont="1" applyFill="1" applyBorder="1" applyAlignment="1">
      <alignment horizontal="right" vertical="center"/>
    </xf>
    <xf numFmtId="164" fontId="2" fillId="5" borderId="0" xfId="487" applyNumberFormat="1" applyFont="1" applyFill="1" applyBorder="1" applyAlignment="1">
      <alignment horizontal="right" vertical="center" wrapText="1"/>
    </xf>
    <xf numFmtId="220" fontId="2" fillId="5" borderId="3" xfId="487" applyNumberFormat="1" applyFont="1" applyFill="1" applyBorder="1" applyAlignment="1">
      <alignment horizontal="right" vertical="center" wrapText="1"/>
    </xf>
    <xf numFmtId="214" fontId="2" fillId="5" borderId="3" xfId="487" applyNumberFormat="1" applyFont="1" applyFill="1" applyBorder="1" applyAlignment="1">
      <alignment horizontal="right" vertical="center" wrapText="1"/>
    </xf>
    <xf numFmtId="0" fontId="2" fillId="5" borderId="0" xfId="487" applyFont="1" applyFill="1" applyBorder="1" applyAlignment="1">
      <alignment horizontal="left" vertical="center" wrapText="1"/>
    </xf>
    <xf numFmtId="164" fontId="2" fillId="2" borderId="0" xfId="487" applyNumberFormat="1" applyFont="1" applyFill="1" applyBorder="1" applyAlignment="1">
      <alignment horizontal="right" vertical="center"/>
    </xf>
    <xf numFmtId="220" fontId="2" fillId="2" borderId="0" xfId="487" applyNumberFormat="1" applyFont="1" applyFill="1" applyBorder="1" applyAlignment="1">
      <alignment horizontal="right" vertical="center"/>
    </xf>
    <xf numFmtId="165" fontId="2" fillId="2" borderId="0" xfId="487" applyNumberFormat="1" applyFont="1" applyFill="1" applyBorder="1" applyAlignment="1">
      <alignment horizontal="right" vertical="center"/>
    </xf>
    <xf numFmtId="0" fontId="2" fillId="2" borderId="0" xfId="487" applyFont="1" applyFill="1" applyBorder="1" applyAlignment="1">
      <alignment horizontal="left" vertical="center"/>
    </xf>
    <xf numFmtId="165" fontId="2" fillId="5" borderId="3" xfId="487" applyNumberFormat="1" applyFont="1" applyFill="1" applyBorder="1" applyAlignment="1">
      <alignment horizontal="right" vertical="center"/>
    </xf>
    <xf numFmtId="0" fontId="2" fillId="5" borderId="5" xfId="487" applyFont="1" applyFill="1" applyBorder="1" applyAlignment="1">
      <alignment horizontal="left" vertical="center"/>
    </xf>
    <xf numFmtId="164" fontId="2" fillId="0" borderId="3" xfId="487" applyNumberFormat="1" applyFont="1" applyBorder="1" applyAlignment="1">
      <alignment horizontal="right" vertical="center"/>
    </xf>
    <xf numFmtId="165" fontId="2" fillId="0" borderId="3" xfId="487" applyNumberFormat="1" applyFont="1" applyBorder="1" applyAlignment="1">
      <alignment horizontal="right" vertical="center"/>
    </xf>
    <xf numFmtId="0" fontId="2" fillId="0" borderId="5" xfId="487" applyFont="1" applyBorder="1" applyAlignment="1">
      <alignment horizontal="left" vertical="center"/>
    </xf>
    <xf numFmtId="164" fontId="2" fillId="2" borderId="3" xfId="487" applyNumberFormat="1" applyFont="1" applyFill="1" applyBorder="1" applyAlignment="1">
      <alignment horizontal="right" vertical="center"/>
    </xf>
    <xf numFmtId="165" fontId="2" fillId="2" borderId="3" xfId="487" applyNumberFormat="1" applyFont="1" applyFill="1" applyBorder="1" applyAlignment="1">
      <alignment horizontal="right" vertical="center"/>
    </xf>
    <xf numFmtId="0" fontId="2" fillId="2" borderId="5" xfId="487" applyFont="1" applyFill="1" applyBorder="1" applyAlignment="1">
      <alignment horizontal="left" vertical="center"/>
    </xf>
    <xf numFmtId="0" fontId="137" fillId="0" borderId="3" xfId="489" applyFont="1" applyFill="1" applyBorder="1" applyAlignment="1">
      <alignment horizontal="centerContinuous" vertical="top" wrapText="1"/>
    </xf>
    <xf numFmtId="0" fontId="17" fillId="0" borderId="5" xfId="487" applyFont="1" applyFill="1" applyBorder="1" applyAlignment="1">
      <alignment horizontal="left"/>
    </xf>
    <xf numFmtId="0" fontId="137" fillId="5" borderId="3" xfId="489" applyFont="1" applyFill="1" applyBorder="1" applyAlignment="1">
      <alignment horizontal="center" vertical="top" wrapText="1"/>
    </xf>
    <xf numFmtId="0" fontId="137" fillId="0" borderId="3" xfId="487" applyFont="1" applyFill="1" applyBorder="1" applyAlignment="1">
      <alignment horizontal="centerContinuous" vertical="top" wrapText="1"/>
    </xf>
    <xf numFmtId="0" fontId="138" fillId="0" borderId="3" xfId="487" applyFont="1" applyFill="1" applyBorder="1" applyAlignment="1">
      <alignment horizontal="centerContinuous" vertical="top" wrapText="1"/>
    </xf>
    <xf numFmtId="0" fontId="21" fillId="0" borderId="0" xfId="487" applyFont="1" applyBorder="1"/>
    <xf numFmtId="0" fontId="18" fillId="0" borderId="0" xfId="488" applyFont="1" applyBorder="1"/>
    <xf numFmtId="0" fontId="17" fillId="0" borderId="0" xfId="486" applyFont="1" applyBorder="1" applyAlignment="1" applyProtection="1">
      <alignment horizontal="right"/>
    </xf>
    <xf numFmtId="0" fontId="140" fillId="0" borderId="0" xfId="428" applyFont="1" applyFill="1" applyBorder="1"/>
    <xf numFmtId="0" fontId="6" fillId="0" borderId="0" xfId="428" applyFont="1" applyFill="1" applyBorder="1"/>
    <xf numFmtId="0" fontId="2" fillId="0" borderId="0" xfId="490" applyFont="1" applyBorder="1"/>
    <xf numFmtId="1" fontId="20" fillId="0" borderId="5" xfId="490" applyNumberFormat="1" applyFont="1" applyFill="1" applyBorder="1" applyAlignment="1">
      <alignment horizontal="left"/>
    </xf>
    <xf numFmtId="0" fontId="2" fillId="0" borderId="0" xfId="490" applyFont="1"/>
    <xf numFmtId="164" fontId="2" fillId="0" borderId="0" xfId="490" applyNumberFormat="1" applyFont="1" applyBorder="1" applyAlignment="1"/>
    <xf numFmtId="164" fontId="37" fillId="5" borderId="4" xfId="490" applyNumberFormat="1" applyFont="1" applyFill="1" applyBorder="1" applyAlignment="1">
      <alignment horizontal="right"/>
    </xf>
    <xf numFmtId="0" fontId="2" fillId="5" borderId="5" xfId="490" applyFont="1" applyFill="1" applyBorder="1" applyAlignment="1">
      <alignment horizontal="left"/>
    </xf>
    <xf numFmtId="164" fontId="2" fillId="5" borderId="3" xfId="490" applyNumberFormat="1" applyFont="1" applyFill="1" applyBorder="1" applyAlignment="1">
      <alignment vertical="center"/>
    </xf>
    <xf numFmtId="0" fontId="2" fillId="5" borderId="0" xfId="491" applyFont="1" applyFill="1" applyBorder="1" applyAlignment="1">
      <alignment horizontal="left" wrapText="1"/>
    </xf>
    <xf numFmtId="0" fontId="2" fillId="5" borderId="0" xfId="490" applyFont="1" applyFill="1" applyBorder="1" applyAlignment="1">
      <alignment horizontal="left" vertical="center" wrapText="1"/>
    </xf>
    <xf numFmtId="164" fontId="2" fillId="2" borderId="39" xfId="428" applyNumberFormat="1" applyFont="1" applyFill="1" applyBorder="1" applyAlignment="1" applyProtection="1">
      <alignment vertical="center"/>
    </xf>
    <xf numFmtId="164" fontId="2" fillId="2" borderId="0" xfId="428" applyNumberFormat="1" applyFont="1" applyFill="1" applyBorder="1" applyAlignment="1" applyProtection="1">
      <alignment vertical="center"/>
    </xf>
    <xf numFmtId="164" fontId="2" fillId="2" borderId="0" xfId="428" applyNumberFormat="1" applyFont="1" applyFill="1" applyBorder="1" applyAlignment="1">
      <alignment vertical="center"/>
    </xf>
    <xf numFmtId="221" fontId="2" fillId="2" borderId="0" xfId="492" applyNumberFormat="1" applyFont="1" applyFill="1" applyBorder="1" applyAlignment="1">
      <alignment horizontal="left" vertical="center"/>
    </xf>
    <xf numFmtId="214" fontId="2" fillId="5" borderId="5" xfId="490" applyNumberFormat="1" applyFont="1" applyFill="1" applyBorder="1" applyAlignment="1">
      <alignment horizontal="left" vertical="center"/>
    </xf>
    <xf numFmtId="164" fontId="2" fillId="0" borderId="3" xfId="428" applyNumberFormat="1" applyFont="1" applyFill="1" applyBorder="1" applyAlignment="1" applyProtection="1">
      <alignment vertical="center"/>
    </xf>
    <xf numFmtId="221" fontId="2" fillId="0" borderId="5" xfId="492" applyNumberFormat="1" applyFont="1" applyFill="1" applyBorder="1" applyAlignment="1">
      <alignment horizontal="left" vertical="center"/>
    </xf>
    <xf numFmtId="164" fontId="2" fillId="2" borderId="3" xfId="428" applyNumberFormat="1" applyFont="1" applyFill="1" applyBorder="1" applyAlignment="1" applyProtection="1">
      <alignment vertical="center"/>
    </xf>
    <xf numFmtId="221" fontId="2" fillId="2" borderId="5" xfId="492" applyNumberFormat="1" applyFont="1" applyFill="1" applyBorder="1" applyAlignment="1">
      <alignment horizontal="left" vertical="center"/>
    </xf>
    <xf numFmtId="165" fontId="2" fillId="0" borderId="5" xfId="490" applyNumberFormat="1" applyFont="1" applyFill="1" applyBorder="1" applyAlignment="1" applyProtection="1">
      <alignment horizontal="left" vertical="center"/>
    </xf>
    <xf numFmtId="0" fontId="37" fillId="0" borderId="0" xfId="490" applyFont="1" applyBorder="1"/>
    <xf numFmtId="222" fontId="2" fillId="5" borderId="3" xfId="428" applyNumberFormat="1" applyFont="1" applyFill="1" applyBorder="1" applyAlignment="1" applyProtection="1">
      <alignment horizontal="centerContinuous" vertical="top" wrapText="1"/>
    </xf>
    <xf numFmtId="0" fontId="2" fillId="5" borderId="3" xfId="428" applyFont="1" applyFill="1" applyBorder="1" applyAlignment="1">
      <alignment horizontal="centerContinuous" vertical="top"/>
    </xf>
    <xf numFmtId="0" fontId="2" fillId="5" borderId="3" xfId="428" applyFont="1" applyFill="1" applyBorder="1" applyAlignment="1">
      <alignment horizontal="center" vertical="top"/>
    </xf>
    <xf numFmtId="222" fontId="2" fillId="5" borderId="3" xfId="428" applyNumberFormat="1" applyFont="1" applyFill="1" applyBorder="1" applyAlignment="1" applyProtection="1">
      <alignment horizontal="center" vertical="top" wrapText="1"/>
    </xf>
    <xf numFmtId="0" fontId="17" fillId="0" borderId="5" xfId="428" applyFont="1" applyFill="1" applyBorder="1" applyAlignment="1">
      <alignment horizontal="left" vertical="center" wrapText="1"/>
    </xf>
    <xf numFmtId="223" fontId="3" fillId="0" borderId="3" xfId="428" applyNumberFormat="1" applyFont="1" applyFill="1" applyBorder="1" applyAlignment="1" applyProtection="1">
      <alignment horizontal="center" vertical="top" wrapText="1"/>
    </xf>
    <xf numFmtId="223" fontId="3" fillId="0" borderId="3" xfId="428" applyNumberFormat="1" applyFont="1" applyFill="1" applyBorder="1" applyAlignment="1" applyProtection="1">
      <alignment horizontal="centerContinuous" vertical="top" wrapText="1"/>
    </xf>
    <xf numFmtId="223" fontId="3" fillId="0" borderId="3" xfId="428" applyNumberFormat="1" applyFont="1" applyFill="1" applyBorder="1" applyAlignment="1">
      <alignment horizontal="centerContinuous" vertical="top" wrapText="1"/>
    </xf>
    <xf numFmtId="0" fontId="2" fillId="0" borderId="0" xfId="428" applyFont="1" applyFill="1" applyBorder="1" applyAlignment="1">
      <alignment horizontal="center" vertical="center"/>
    </xf>
    <xf numFmtId="0" fontId="2" fillId="0" borderId="0" xfId="428" applyFont="1" applyFill="1" applyBorder="1"/>
    <xf numFmtId="0" fontId="82" fillId="0" borderId="0" xfId="428" applyFont="1" applyFill="1" applyBorder="1"/>
    <xf numFmtId="0" fontId="113" fillId="0" borderId="0" xfId="428" applyFont="1" applyFill="1" applyBorder="1"/>
    <xf numFmtId="0" fontId="21" fillId="0" borderId="0" xfId="428" applyFont="1" applyFill="1" applyBorder="1"/>
    <xf numFmtId="0" fontId="21" fillId="0" borderId="0" xfId="428" applyFont="1" applyFill="1" applyBorder="1" applyAlignment="1">
      <alignment horizontal="right"/>
    </xf>
    <xf numFmtId="222" fontId="18" fillId="0" borderId="0" xfId="428" quotePrefix="1" applyNumberFormat="1" applyFont="1" applyFill="1" applyBorder="1" applyAlignment="1" applyProtection="1">
      <alignment horizontal="left"/>
    </xf>
    <xf numFmtId="0" fontId="17" fillId="0" borderId="0" xfId="493" applyFont="1" applyFill="1" applyBorder="1" applyAlignment="1" applyProtection="1">
      <alignment horizontal="right"/>
    </xf>
    <xf numFmtId="0" fontId="37" fillId="0" borderId="0" xfId="494" applyNumberFormat="1" applyFont="1" applyFill="1" applyBorder="1" applyAlignment="1" applyProtection="1"/>
    <xf numFmtId="0" fontId="2" fillId="0" borderId="0" xfId="494" applyNumberFormat="1" applyFont="1" applyFill="1" applyBorder="1" applyAlignment="1" applyProtection="1"/>
    <xf numFmtId="222" fontId="140" fillId="0" borderId="0" xfId="495" applyNumberFormat="1" applyFont="1" applyFill="1" applyBorder="1"/>
    <xf numFmtId="224" fontId="2" fillId="0" borderId="0" xfId="494" applyNumberFormat="1" applyFont="1" applyFill="1" applyBorder="1" applyAlignment="1" applyProtection="1">
      <alignment horizontal="right"/>
    </xf>
    <xf numFmtId="165" fontId="2" fillId="0" borderId="0" xfId="496" applyNumberFormat="1" applyFont="1" applyFill="1" applyBorder="1" applyAlignment="1">
      <alignment horizontal="right"/>
    </xf>
    <xf numFmtId="225" fontId="2" fillId="0" borderId="0" xfId="496" applyNumberFormat="1" applyFont="1" applyFill="1" applyBorder="1" applyAlignment="1">
      <alignment horizontal="right"/>
    </xf>
    <xf numFmtId="165" fontId="2" fillId="0" borderId="0" xfId="494" applyNumberFormat="1" applyFont="1" applyFill="1" applyBorder="1" applyAlignment="1" applyProtection="1">
      <alignment horizontal="right"/>
    </xf>
    <xf numFmtId="165" fontId="2" fillId="0" borderId="0" xfId="494" applyNumberFormat="1" applyFont="1" applyFill="1" applyBorder="1" applyAlignment="1" applyProtection="1"/>
    <xf numFmtId="0" fontId="140" fillId="0" borderId="0" xfId="494" applyNumberFormat="1" applyFont="1" applyFill="1" applyBorder="1" applyAlignment="1" applyProtection="1"/>
    <xf numFmtId="165" fontId="2" fillId="5" borderId="3" xfId="494" applyNumberFormat="1" applyFont="1" applyFill="1" applyBorder="1" applyAlignment="1" applyProtection="1">
      <alignment horizontal="right"/>
    </xf>
    <xf numFmtId="165" fontId="2" fillId="0" borderId="3" xfId="494" applyNumberFormat="1" applyFont="1" applyFill="1" applyBorder="1" applyAlignment="1" applyProtection="1">
      <alignment horizontal="right"/>
    </xf>
    <xf numFmtId="0" fontId="2" fillId="4" borderId="5" xfId="490" applyFont="1" applyFill="1" applyBorder="1" applyAlignment="1">
      <alignment horizontal="left"/>
    </xf>
    <xf numFmtId="165" fontId="2" fillId="2" borderId="3" xfId="494" applyNumberFormat="1" applyFont="1" applyFill="1" applyBorder="1" applyAlignment="1" applyProtection="1">
      <alignment horizontal="right"/>
    </xf>
    <xf numFmtId="0" fontId="2" fillId="2" borderId="5" xfId="490" applyFont="1" applyFill="1" applyBorder="1" applyAlignment="1">
      <alignment horizontal="left"/>
    </xf>
    <xf numFmtId="214" fontId="2" fillId="5" borderId="3" xfId="494" applyNumberFormat="1" applyFont="1" applyFill="1" applyBorder="1" applyAlignment="1" applyProtection="1">
      <alignment horizontal="center" textRotation="90" wrapText="1"/>
    </xf>
    <xf numFmtId="165" fontId="2" fillId="5" borderId="3" xfId="494" applyNumberFormat="1" applyFont="1" applyFill="1" applyBorder="1" applyAlignment="1" applyProtection="1">
      <alignment horizontal="center" textRotation="90" wrapText="1"/>
    </xf>
    <xf numFmtId="0" fontId="17" fillId="0" borderId="5" xfId="494" applyNumberFormat="1" applyFont="1" applyFill="1" applyBorder="1" applyAlignment="1" applyProtection="1">
      <alignment horizontal="left"/>
    </xf>
    <xf numFmtId="165" fontId="2" fillId="0" borderId="3" xfId="494" applyNumberFormat="1" applyFont="1" applyFill="1" applyBorder="1" applyAlignment="1" applyProtection="1">
      <alignment horizontal="centerContinuous" wrapText="1"/>
    </xf>
    <xf numFmtId="165" fontId="3" fillId="0" borderId="3" xfId="494" applyNumberFormat="1" applyFont="1" applyFill="1" applyBorder="1" applyAlignment="1" applyProtection="1">
      <alignment horizontal="centerContinuous" wrapText="1"/>
    </xf>
    <xf numFmtId="0" fontId="2" fillId="0" borderId="0" xfId="494" applyFont="1" applyFill="1" applyBorder="1"/>
    <xf numFmtId="165" fontId="21" fillId="0" borderId="0" xfId="494" applyNumberFormat="1" applyFont="1" applyFill="1" applyBorder="1" applyAlignment="1" applyProtection="1"/>
    <xf numFmtId="0" fontId="21" fillId="0" borderId="0" xfId="494" applyNumberFormat="1" applyFont="1" applyFill="1" applyBorder="1" applyAlignment="1" applyProtection="1"/>
    <xf numFmtId="0" fontId="6" fillId="0" borderId="0" xfId="494" applyNumberFormat="1" applyFont="1" applyFill="1" applyBorder="1" applyAlignment="1" applyProtection="1"/>
    <xf numFmtId="222" fontId="18" fillId="0" borderId="0" xfId="497" applyNumberFormat="1" applyFont="1" applyFill="1" applyBorder="1" applyAlignment="1" applyProtection="1">
      <alignment horizontal="left"/>
    </xf>
    <xf numFmtId="0" fontId="17" fillId="0" borderId="0" xfId="493" applyNumberFormat="1" applyFont="1" applyFill="1" applyBorder="1" applyAlignment="1" applyProtection="1">
      <alignment horizontal="right"/>
    </xf>
    <xf numFmtId="0" fontId="6" fillId="0" borderId="0" xfId="326" applyFont="1" applyFill="1" applyBorder="1"/>
    <xf numFmtId="0" fontId="143" fillId="0" borderId="0" xfId="326" applyFont="1" applyFill="1" applyBorder="1"/>
    <xf numFmtId="0" fontId="109" fillId="0" borderId="0" xfId="326" applyFont="1" applyFill="1" applyBorder="1"/>
    <xf numFmtId="1" fontId="20" fillId="0" borderId="0" xfId="326" applyNumberFormat="1" applyFont="1" applyFill="1" applyBorder="1" applyAlignment="1">
      <alignment horizontal="left"/>
    </xf>
    <xf numFmtId="164" fontId="2" fillId="5" borderId="3" xfId="326" applyNumberFormat="1" applyFont="1" applyFill="1" applyBorder="1" applyAlignment="1">
      <alignment horizontal="left" vertical="center"/>
    </xf>
    <xf numFmtId="165" fontId="2" fillId="0" borderId="3" xfId="326" applyNumberFormat="1" applyFont="1" applyFill="1" applyBorder="1" applyAlignment="1">
      <alignment horizontal="right" vertical="center"/>
    </xf>
    <xf numFmtId="164" fontId="2" fillId="0" borderId="3" xfId="326" applyNumberFormat="1" applyFont="1" applyFill="1" applyBorder="1" applyAlignment="1">
      <alignment horizontal="right" vertical="center"/>
    </xf>
    <xf numFmtId="164" fontId="2" fillId="0" borderId="3" xfId="326" applyNumberFormat="1" applyFont="1" applyFill="1" applyBorder="1" applyAlignment="1">
      <alignment horizontal="left" vertical="center"/>
    </xf>
    <xf numFmtId="164" fontId="2" fillId="2" borderId="3" xfId="326" applyNumberFormat="1" applyFont="1" applyFill="1" applyBorder="1" applyAlignment="1">
      <alignment horizontal="left" vertical="center"/>
    </xf>
    <xf numFmtId="216" fontId="2" fillId="2" borderId="3" xfId="326" applyNumberFormat="1" applyFont="1" applyFill="1" applyBorder="1" applyAlignment="1">
      <alignment horizontal="right" vertical="center"/>
    </xf>
    <xf numFmtId="165" fontId="6" fillId="0" borderId="0" xfId="326" applyNumberFormat="1" applyFont="1" applyFill="1" applyBorder="1"/>
    <xf numFmtId="0" fontId="2" fillId="5" borderId="40" xfId="326" applyFont="1" applyFill="1" applyBorder="1" applyAlignment="1">
      <alignment horizontal="center" wrapText="1"/>
    </xf>
    <xf numFmtId="0" fontId="17" fillId="0" borderId="5" xfId="326" applyFont="1" applyFill="1" applyBorder="1" applyAlignment="1">
      <alignment horizontal="left"/>
    </xf>
    <xf numFmtId="0" fontId="144" fillId="0" borderId="0" xfId="326" applyFont="1" applyFill="1" applyBorder="1"/>
    <xf numFmtId="0" fontId="16" fillId="0" borderId="0" xfId="326" applyFont="1" applyFill="1" applyBorder="1"/>
    <xf numFmtId="0" fontId="21" fillId="0" borderId="0" xfId="498" applyFont="1" applyFill="1" applyBorder="1" applyAlignment="1" applyProtection="1">
      <alignment horizontal="left"/>
    </xf>
    <xf numFmtId="0" fontId="21" fillId="0" borderId="0" xfId="326" applyFont="1" applyFill="1" applyBorder="1"/>
    <xf numFmtId="0" fontId="111" fillId="0" borderId="0" xfId="326" applyFont="1" applyFill="1" applyBorder="1"/>
    <xf numFmtId="0" fontId="2" fillId="0" borderId="0" xfId="326" applyFont="1" applyFill="1" applyBorder="1" applyAlignment="1" applyProtection="1">
      <alignment horizontal="left"/>
    </xf>
    <xf numFmtId="0" fontId="18" fillId="0" borderId="0" xfId="326" applyFont="1" applyFill="1" applyBorder="1" applyAlignment="1" applyProtection="1">
      <alignment horizontal="left"/>
    </xf>
    <xf numFmtId="0" fontId="110" fillId="0" borderId="0" xfId="6" applyFont="1" applyFill="1" applyBorder="1" applyAlignment="1" applyProtection="1">
      <alignment horizontal="right"/>
    </xf>
    <xf numFmtId="1" fontId="20" fillId="0" borderId="0" xfId="490" applyNumberFormat="1" applyFont="1" applyFill="1" applyBorder="1" applyAlignment="1">
      <alignment horizontal="left"/>
    </xf>
    <xf numFmtId="222" fontId="112" fillId="0" borderId="0" xfId="500" applyNumberFormat="1" applyFont="1" applyFill="1" applyBorder="1"/>
    <xf numFmtId="165" fontId="2" fillId="5" borderId="3" xfId="490" applyNumberFormat="1" applyFont="1" applyFill="1" applyBorder="1" applyAlignment="1">
      <alignment horizontal="right"/>
    </xf>
    <xf numFmtId="0" fontId="2" fillId="5" borderId="5" xfId="490" applyFont="1" applyFill="1" applyBorder="1"/>
    <xf numFmtId="165" fontId="2" fillId="5" borderId="4" xfId="490" applyNumberFormat="1" applyFont="1" applyFill="1" applyBorder="1" applyAlignment="1">
      <alignment horizontal="right"/>
    </xf>
    <xf numFmtId="214" fontId="2" fillId="5" borderId="3" xfId="494" applyNumberFormat="1" applyFont="1" applyFill="1" applyBorder="1" applyAlignment="1" applyProtection="1">
      <alignment horizontal="center" wrapText="1"/>
    </xf>
    <xf numFmtId="165" fontId="3" fillId="0" borderId="3" xfId="494" applyNumberFormat="1" applyFont="1" applyFill="1" applyBorder="1" applyAlignment="1" applyProtection="1">
      <alignment horizontal="centerContinuous" vertical="top" wrapText="1"/>
    </xf>
    <xf numFmtId="165" fontId="2" fillId="0" borderId="3" xfId="494" applyNumberFormat="1" applyFont="1" applyFill="1" applyBorder="1" applyAlignment="1" applyProtection="1">
      <alignment horizontal="centerContinuous" vertical="top" wrapText="1"/>
    </xf>
    <xf numFmtId="0" fontId="14" fillId="0" borderId="0" xfId="492" applyFont="1" applyFill="1" applyBorder="1"/>
    <xf numFmtId="0" fontId="16" fillId="0" borderId="0" xfId="492" applyFont="1" applyFill="1" applyBorder="1"/>
    <xf numFmtId="0" fontId="145" fillId="0" borderId="0" xfId="492" applyFont="1" applyFill="1" applyBorder="1"/>
    <xf numFmtId="164" fontId="16" fillId="0" borderId="0" xfId="492" applyNumberFormat="1" applyFont="1" applyFill="1" applyBorder="1" applyAlignment="1"/>
    <xf numFmtId="164" fontId="16" fillId="0" borderId="0" xfId="492" applyNumberFormat="1" applyFont="1" applyFill="1" applyBorder="1"/>
    <xf numFmtId="164" fontId="16" fillId="0" borderId="0" xfId="487" applyNumberFormat="1" applyFont="1" applyFill="1"/>
    <xf numFmtId="0" fontId="146" fillId="0" borderId="0" xfId="492" applyFont="1" applyFill="1" applyBorder="1"/>
    <xf numFmtId="164" fontId="2" fillId="0" borderId="0" xfId="492" applyNumberFormat="1" applyFont="1" applyFill="1" applyBorder="1" applyAlignment="1"/>
    <xf numFmtId="164" fontId="2" fillId="0" borderId="0" xfId="492" applyNumberFormat="1" applyFont="1" applyFill="1" applyBorder="1"/>
    <xf numFmtId="164" fontId="2" fillId="0" borderId="0" xfId="487" applyNumberFormat="1" applyFont="1"/>
    <xf numFmtId="0" fontId="2" fillId="0" borderId="0" xfId="492" applyFont="1" applyFill="1" applyBorder="1"/>
    <xf numFmtId="0" fontId="147" fillId="0" borderId="0" xfId="492" applyFont="1" applyFill="1" applyBorder="1"/>
    <xf numFmtId="0" fontId="147" fillId="0" borderId="0" xfId="492" applyFont="1" applyFill="1" applyBorder="1" applyAlignment="1"/>
    <xf numFmtId="164" fontId="2" fillId="5" borderId="5" xfId="492" applyNumberFormat="1" applyFont="1" applyFill="1" applyBorder="1" applyAlignment="1">
      <alignment horizontal="right" vertical="center"/>
    </xf>
    <xf numFmtId="221" fontId="2" fillId="5" borderId="5" xfId="492" applyNumberFormat="1" applyFont="1" applyFill="1" applyBorder="1" applyAlignment="1">
      <alignment horizontal="left" vertical="center"/>
    </xf>
    <xf numFmtId="0" fontId="148" fillId="0" borderId="0" xfId="492" applyFont="1" applyFill="1" applyBorder="1"/>
    <xf numFmtId="164" fontId="2" fillId="4" borderId="5" xfId="492" applyNumberFormat="1" applyFont="1" applyFill="1" applyBorder="1" applyAlignment="1">
      <alignment horizontal="right" vertical="center"/>
    </xf>
    <xf numFmtId="221" fontId="2" fillId="4" borderId="5" xfId="492" applyNumberFormat="1" applyFont="1" applyFill="1" applyBorder="1" applyAlignment="1">
      <alignment horizontal="left" vertical="center"/>
    </xf>
    <xf numFmtId="164" fontId="2" fillId="2" borderId="5" xfId="492" applyNumberFormat="1" applyFont="1" applyFill="1" applyBorder="1" applyAlignment="1">
      <alignment horizontal="right" vertical="center"/>
    </xf>
    <xf numFmtId="0" fontId="149" fillId="0" borderId="0" xfId="492" applyFont="1" applyFill="1" applyBorder="1"/>
    <xf numFmtId="0" fontId="2" fillId="5" borderId="5" xfId="492" applyFont="1" applyFill="1" applyBorder="1" applyAlignment="1">
      <alignment horizontal="centerContinuous" vertical="center" wrapText="1"/>
    </xf>
    <xf numFmtId="0" fontId="17" fillId="0" borderId="5" xfId="492" applyFont="1" applyFill="1" applyBorder="1" applyAlignment="1">
      <alignment horizontal="left"/>
    </xf>
    <xf numFmtId="0" fontId="115" fillId="0" borderId="5" xfId="492" applyFont="1" applyFill="1" applyBorder="1" applyAlignment="1">
      <alignment horizontal="left" indent="1"/>
    </xf>
    <xf numFmtId="0" fontId="2" fillId="0" borderId="3" xfId="492" applyFont="1" applyFill="1" applyBorder="1" applyAlignment="1">
      <alignment horizontal="center" vertical="top" wrapText="1"/>
    </xf>
    <xf numFmtId="0" fontId="2" fillId="0" borderId="3" xfId="492" applyFont="1" applyFill="1" applyBorder="1" applyAlignment="1">
      <alignment horizontal="centerContinuous" vertical="top" wrapText="1"/>
    </xf>
    <xf numFmtId="0" fontId="3" fillId="0" borderId="3" xfId="492" applyFont="1" applyFill="1" applyBorder="1" applyAlignment="1">
      <alignment horizontal="centerContinuous" vertical="center" wrapText="1"/>
    </xf>
    <xf numFmtId="0" fontId="3" fillId="0" borderId="3" xfId="492" applyFont="1" applyFill="1" applyBorder="1" applyAlignment="1">
      <alignment horizontal="centerContinuous" vertical="top" wrapText="1"/>
    </xf>
    <xf numFmtId="0" fontId="37" fillId="0" borderId="0" xfId="492" applyFont="1" applyFill="1" applyBorder="1"/>
    <xf numFmtId="0" fontId="15" fillId="0" borderId="0" xfId="498" applyFont="1" applyFill="1" applyBorder="1" applyAlignment="1" applyProtection="1">
      <alignment horizontal="left"/>
    </xf>
    <xf numFmtId="0" fontId="15" fillId="0" borderId="0" xfId="498" applyFont="1" applyFill="1" applyBorder="1" applyAlignment="1" applyProtection="1">
      <alignment horizontal="left" wrapText="1"/>
    </xf>
    <xf numFmtId="0" fontId="82" fillId="0" borderId="0" xfId="492" applyFont="1" applyFill="1" applyBorder="1"/>
    <xf numFmtId="0" fontId="113" fillId="0" borderId="0" xfId="492" applyFont="1" applyFill="1" applyBorder="1"/>
    <xf numFmtId="0" fontId="18" fillId="0" borderId="0" xfId="498" applyFont="1" applyFill="1" applyBorder="1" applyAlignment="1" applyProtection="1">
      <alignment horizontal="left"/>
    </xf>
    <xf numFmtId="0" fontId="17" fillId="0" borderId="0" xfId="486" applyFont="1" applyFill="1" applyBorder="1" applyAlignment="1" applyProtection="1">
      <alignment horizontal="right"/>
    </xf>
    <xf numFmtId="164" fontId="37" fillId="0" borderId="0" xfId="343" applyNumberFormat="1" applyFont="1" applyFill="1" applyBorder="1"/>
    <xf numFmtId="164" fontId="2" fillId="5" borderId="5" xfId="343" applyNumberFormat="1" applyFont="1" applyFill="1" applyBorder="1" applyAlignment="1"/>
    <xf numFmtId="164" fontId="2" fillId="5" borderId="3" xfId="343" applyNumberFormat="1" applyFont="1" applyFill="1" applyBorder="1" applyAlignment="1">
      <alignment vertical="center"/>
    </xf>
    <xf numFmtId="226" fontId="2" fillId="5" borderId="3" xfId="343" applyNumberFormat="1" applyFont="1" applyFill="1" applyBorder="1" applyAlignment="1">
      <alignment vertical="center"/>
    </xf>
    <xf numFmtId="0" fontId="2" fillId="5" borderId="0" xfId="343" applyFont="1" applyFill="1" applyBorder="1" applyAlignment="1">
      <alignment horizontal="left" vertical="center" wrapText="1"/>
    </xf>
    <xf numFmtId="164" fontId="2" fillId="2" borderId="0" xfId="428" applyNumberFormat="1" applyFont="1" applyFill="1" applyBorder="1" applyAlignment="1">
      <alignment horizontal="right" vertical="center"/>
    </xf>
    <xf numFmtId="226" fontId="2" fillId="2" borderId="0" xfId="428" applyNumberFormat="1" applyFont="1" applyFill="1" applyBorder="1" applyAlignment="1">
      <alignment vertical="center"/>
    </xf>
    <xf numFmtId="164" fontId="2" fillId="4" borderId="3" xfId="343" applyNumberFormat="1" applyFont="1" applyFill="1" applyBorder="1" applyAlignment="1">
      <alignment horizontal="right" vertical="center"/>
    </xf>
    <xf numFmtId="164" fontId="2" fillId="2" borderId="3" xfId="343" applyNumberFormat="1" applyFont="1" applyFill="1" applyBorder="1" applyAlignment="1">
      <alignment horizontal="right" vertical="center"/>
    </xf>
    <xf numFmtId="0" fontId="150" fillId="0" borderId="0" xfId="343" applyFont="1" applyFill="1" applyBorder="1"/>
    <xf numFmtId="164" fontId="2" fillId="2" borderId="0" xfId="326" applyNumberFormat="1" applyFont="1" applyFill="1" applyBorder="1" applyAlignment="1">
      <alignment vertical="center"/>
    </xf>
    <xf numFmtId="214" fontId="2" fillId="2" borderId="0" xfId="326" applyNumberFormat="1" applyFont="1" applyFill="1" applyBorder="1" applyAlignment="1">
      <alignment horizontal="left" vertical="center" wrapText="1"/>
    </xf>
    <xf numFmtId="0" fontId="37" fillId="0" borderId="0" xfId="343" applyFont="1"/>
    <xf numFmtId="0" fontId="2" fillId="0" borderId="0" xfId="343" applyFont="1"/>
    <xf numFmtId="0" fontId="2" fillId="0" borderId="0" xfId="343" applyFont="1" applyAlignment="1">
      <alignment horizontal="center"/>
    </xf>
    <xf numFmtId="0" fontId="102" fillId="0" borderId="0" xfId="343" applyFont="1" applyFill="1" applyBorder="1" applyAlignment="1">
      <alignment horizontal="center"/>
    </xf>
    <xf numFmtId="0" fontId="2" fillId="0" borderId="0" xfId="343" applyFont="1" applyFill="1" applyBorder="1" applyAlignment="1">
      <alignment horizontal="center"/>
    </xf>
    <xf numFmtId="227" fontId="2" fillId="5" borderId="5" xfId="343" applyNumberFormat="1" applyFont="1" applyFill="1" applyBorder="1" applyAlignment="1">
      <alignment horizontal="center" vertical="center"/>
    </xf>
    <xf numFmtId="227" fontId="2" fillId="5" borderId="5" xfId="343" applyNumberFormat="1" applyFont="1" applyFill="1" applyBorder="1" applyAlignment="1">
      <alignment horizontal="center"/>
    </xf>
    <xf numFmtId="165" fontId="2" fillId="5" borderId="5" xfId="343" applyNumberFormat="1" applyFont="1" applyFill="1" applyBorder="1" applyAlignment="1">
      <alignment horizontal="left" vertical="center" wrapText="1"/>
    </xf>
    <xf numFmtId="221" fontId="2" fillId="2" borderId="0" xfId="492" applyNumberFormat="1" applyFont="1" applyFill="1" applyBorder="1" applyAlignment="1">
      <alignment horizontal="center" vertical="center"/>
    </xf>
    <xf numFmtId="164" fontId="2" fillId="4" borderId="5" xfId="343" applyNumberFormat="1" applyFont="1" applyFill="1" applyBorder="1" applyAlignment="1">
      <alignment vertical="center"/>
    </xf>
    <xf numFmtId="0" fontId="2" fillId="4" borderId="5" xfId="343" applyFont="1" applyFill="1" applyBorder="1" applyAlignment="1">
      <alignment horizontal="center" vertical="center"/>
    </xf>
    <xf numFmtId="0" fontId="37" fillId="0" borderId="0" xfId="343" applyFont="1" applyFill="1"/>
    <xf numFmtId="0" fontId="2" fillId="2" borderId="5" xfId="343" applyFont="1" applyFill="1" applyBorder="1" applyAlignment="1">
      <alignment horizontal="center" vertical="center"/>
    </xf>
    <xf numFmtId="0" fontId="107" fillId="0" borderId="5" xfId="343" applyFont="1" applyFill="1" applyBorder="1" applyAlignment="1">
      <alignment horizontal="center" vertical="top" wrapText="1"/>
    </xf>
    <xf numFmtId="0" fontId="107" fillId="0" borderId="5" xfId="343" applyFont="1" applyFill="1" applyBorder="1" applyAlignment="1">
      <alignment horizontal="center"/>
    </xf>
    <xf numFmtId="0" fontId="17" fillId="0" borderId="5" xfId="343" applyFont="1" applyFill="1" applyBorder="1" applyAlignment="1">
      <alignment horizontal="center" vertical="center"/>
    </xf>
    <xf numFmtId="0" fontId="150" fillId="0" borderId="0" xfId="343" applyFont="1"/>
    <xf numFmtId="0" fontId="3" fillId="0" borderId="0" xfId="343" applyFont="1" applyFill="1" applyBorder="1" applyAlignment="1">
      <alignment horizontal="center"/>
    </xf>
    <xf numFmtId="0" fontId="21" fillId="0" borderId="0" xfId="343" applyFont="1" applyFill="1" applyBorder="1" applyAlignment="1">
      <alignment horizontal="center"/>
    </xf>
    <xf numFmtId="0" fontId="18" fillId="0" borderId="0" xfId="425" applyFont="1" applyFill="1" applyBorder="1" applyAlignment="1">
      <alignment horizontal="center"/>
    </xf>
    <xf numFmtId="164" fontId="2" fillId="0" borderId="0" xfId="326" applyNumberFormat="1" applyFont="1" applyFill="1" applyBorder="1" applyAlignment="1"/>
    <xf numFmtId="164" fontId="2" fillId="5" borderId="4" xfId="326" applyNumberFormat="1" applyFont="1" applyFill="1" applyBorder="1" applyAlignment="1">
      <alignment horizontal="right" vertical="center"/>
    </xf>
    <xf numFmtId="165" fontId="2" fillId="5" borderId="3" xfId="326" applyNumberFormat="1" applyFont="1" applyFill="1" applyBorder="1" applyAlignment="1"/>
    <xf numFmtId="164" fontId="2" fillId="5" borderId="0" xfId="326" applyNumberFormat="1" applyFont="1" applyFill="1" applyBorder="1" applyAlignment="1">
      <alignment vertical="center"/>
    </xf>
    <xf numFmtId="228" fontId="2" fillId="5" borderId="3" xfId="326" applyNumberFormat="1" applyFont="1" applyFill="1" applyBorder="1" applyAlignment="1">
      <alignment horizontal="right" vertical="center"/>
    </xf>
    <xf numFmtId="0" fontId="2" fillId="2" borderId="5" xfId="326" applyFont="1" applyFill="1" applyBorder="1" applyAlignment="1">
      <alignment horizontal="left" vertical="center" wrapText="1"/>
    </xf>
    <xf numFmtId="0" fontId="2" fillId="4" borderId="5" xfId="326" applyFont="1" applyFill="1" applyBorder="1" applyAlignment="1">
      <alignment horizontal="left" vertical="center" wrapText="1"/>
    </xf>
    <xf numFmtId="0" fontId="2" fillId="5" borderId="0" xfId="326" applyFont="1" applyFill="1" applyBorder="1" applyAlignment="1">
      <alignment horizontal="centerContinuous" vertical="center"/>
    </xf>
    <xf numFmtId="0" fontId="2" fillId="5" borderId="3" xfId="326" applyFont="1" applyFill="1" applyBorder="1" applyAlignment="1">
      <alignment horizontal="centerContinuous" vertical="center"/>
    </xf>
    <xf numFmtId="0" fontId="17" fillId="0" borderId="0" xfId="326" applyFont="1" applyFill="1" applyBorder="1" applyAlignment="1">
      <alignment horizontal="left" vertical="center" wrapText="1"/>
    </xf>
    <xf numFmtId="0" fontId="3" fillId="4" borderId="0" xfId="326" applyFont="1" applyFill="1" applyBorder="1" applyAlignment="1">
      <alignment horizontal="centerContinuous" wrapText="1"/>
    </xf>
    <xf numFmtId="0" fontId="2" fillId="0" borderId="0" xfId="326" applyFont="1" applyBorder="1" applyAlignment="1">
      <alignment horizontal="centerContinuous"/>
    </xf>
    <xf numFmtId="0" fontId="3" fillId="0" borderId="3" xfId="326" applyFont="1" applyBorder="1" applyAlignment="1">
      <alignment horizontal="centerContinuous" vertical="top" wrapText="1"/>
    </xf>
    <xf numFmtId="0" fontId="2" fillId="0" borderId="0" xfId="326" applyFont="1" applyFill="1" applyBorder="1" applyAlignment="1">
      <alignment horizontal="centerContinuous" vertical="center"/>
    </xf>
    <xf numFmtId="0" fontId="2" fillId="0" borderId="3" xfId="326" applyFont="1" applyFill="1" applyBorder="1" applyAlignment="1">
      <alignment horizontal="centerContinuous" vertical="center"/>
    </xf>
    <xf numFmtId="0" fontId="3" fillId="0" borderId="3" xfId="326" applyFont="1" applyFill="1" applyBorder="1" applyAlignment="1">
      <alignment horizontal="centerContinuous" vertical="center"/>
    </xf>
    <xf numFmtId="0" fontId="3" fillId="0" borderId="3" xfId="326" applyFont="1" applyBorder="1" applyAlignment="1">
      <alignment horizontal="center" vertical="top" wrapText="1"/>
    </xf>
    <xf numFmtId="0" fontId="21" fillId="0" borderId="0" xfId="326" applyFont="1" applyBorder="1" applyAlignment="1">
      <alignment vertical="top"/>
    </xf>
    <xf numFmtId="0" fontId="21" fillId="0" borderId="0" xfId="326" applyFont="1" applyBorder="1"/>
    <xf numFmtId="0" fontId="3" fillId="0" borderId="0" xfId="326" applyFont="1" applyBorder="1"/>
    <xf numFmtId="0" fontId="18" fillId="0" borderId="0" xfId="326" applyFont="1" applyBorder="1"/>
    <xf numFmtId="214" fontId="2" fillId="0" borderId="0" xfId="326" applyNumberFormat="1" applyFont="1" applyFill="1" applyBorder="1" applyAlignment="1"/>
    <xf numFmtId="216" fontId="2" fillId="5" borderId="3" xfId="326" applyNumberFormat="1" applyFont="1" applyFill="1" applyBorder="1" applyAlignment="1">
      <alignment horizontal="right" vertical="center"/>
    </xf>
    <xf numFmtId="214" fontId="2" fillId="0" borderId="0" xfId="326" applyNumberFormat="1" applyFont="1" applyFill="1" applyBorder="1" applyAlignment="1">
      <alignment vertical="center"/>
    </xf>
    <xf numFmtId="214" fontId="2" fillId="0" borderId="0" xfId="326" applyNumberFormat="1" applyFont="1" applyFill="1" applyBorder="1" applyAlignment="1">
      <alignment horizontal="left" vertical="center"/>
    </xf>
    <xf numFmtId="164" fontId="2" fillId="5" borderId="3" xfId="326" applyNumberFormat="1" applyFont="1" applyFill="1" applyBorder="1" applyAlignment="1"/>
    <xf numFmtId="0" fontId="2" fillId="5" borderId="5" xfId="326" applyFont="1" applyFill="1" applyBorder="1" applyAlignment="1">
      <alignment horizontal="left" wrapText="1"/>
    </xf>
    <xf numFmtId="164" fontId="2" fillId="2" borderId="3" xfId="326" applyNumberFormat="1" applyFont="1" applyFill="1" applyBorder="1" applyAlignment="1"/>
    <xf numFmtId="0" fontId="2" fillId="2" borderId="5" xfId="326" applyFont="1" applyFill="1" applyBorder="1" applyAlignment="1">
      <alignment horizontal="left" wrapText="1"/>
    </xf>
    <xf numFmtId="164" fontId="2" fillId="0" borderId="3" xfId="326" applyNumberFormat="1" applyFont="1" applyFill="1" applyBorder="1" applyAlignment="1"/>
    <xf numFmtId="0" fontId="2" fillId="0" borderId="5" xfId="326" applyFont="1" applyFill="1" applyBorder="1" applyAlignment="1">
      <alignment horizontal="left" wrapText="1"/>
    </xf>
    <xf numFmtId="0" fontId="2" fillId="5" borderId="0" xfId="326" applyFont="1" applyFill="1" applyBorder="1" applyAlignment="1">
      <alignment horizontal="left" vertical="center"/>
    </xf>
    <xf numFmtId="164" fontId="2" fillId="0" borderId="0" xfId="326" applyNumberFormat="1" applyFont="1" applyFill="1" applyBorder="1" applyAlignment="1">
      <alignment vertical="center"/>
    </xf>
    <xf numFmtId="0" fontId="2" fillId="4" borderId="0" xfId="326" applyFont="1" applyFill="1" applyBorder="1" applyAlignment="1">
      <alignment horizontal="left" vertical="center" wrapText="1"/>
    </xf>
    <xf numFmtId="214" fontId="2" fillId="5" borderId="5" xfId="326" applyNumberFormat="1" applyFont="1" applyFill="1" applyBorder="1" applyAlignment="1">
      <alignment horizontal="centerContinuous" vertical="center"/>
    </xf>
    <xf numFmtId="0" fontId="2" fillId="0" borderId="3" xfId="326" applyFont="1" applyFill="1" applyBorder="1" applyAlignment="1">
      <alignment horizontal="center" vertical="center" wrapText="1"/>
    </xf>
    <xf numFmtId="0" fontId="2" fillId="5" borderId="3" xfId="326" applyFont="1" applyFill="1" applyBorder="1" applyAlignment="1">
      <alignment horizontal="centerContinuous" vertical="center" wrapText="1"/>
    </xf>
    <xf numFmtId="0" fontId="17" fillId="0" borderId="0" xfId="502" applyFont="1" applyFill="1" applyBorder="1" applyAlignment="1" applyProtection="1">
      <alignment horizontal="left" vertical="center"/>
      <protection locked="0"/>
    </xf>
    <xf numFmtId="229" fontId="3" fillId="5" borderId="3" xfId="326" applyNumberFormat="1" applyFont="1" applyFill="1" applyBorder="1" applyAlignment="1">
      <alignment horizontal="centerContinuous" vertical="top" wrapText="1"/>
    </xf>
    <xf numFmtId="229" fontId="3" fillId="5" borderId="3" xfId="326" applyNumberFormat="1" applyFont="1" applyFill="1" applyBorder="1" applyAlignment="1">
      <alignment horizontal="centerContinuous" vertical="top"/>
    </xf>
    <xf numFmtId="0" fontId="3" fillId="5" borderId="3" xfId="326" applyFont="1" applyFill="1" applyBorder="1" applyAlignment="1">
      <alignment horizontal="centerContinuous" vertical="center" wrapText="1"/>
    </xf>
    <xf numFmtId="0" fontId="2" fillId="0" borderId="0" xfId="502" applyFont="1" applyFill="1" applyBorder="1" applyAlignment="1" applyProtection="1">
      <alignment horizontal="center" vertical="top"/>
      <protection locked="0"/>
    </xf>
    <xf numFmtId="164" fontId="3" fillId="0" borderId="0" xfId="502" applyNumberFormat="1" applyFont="1" applyFill="1" applyBorder="1" applyAlignment="1" applyProtection="1">
      <alignment horizontal="center" vertical="top"/>
      <protection locked="0"/>
    </xf>
    <xf numFmtId="0" fontId="3" fillId="0" borderId="0" xfId="326" applyFont="1" applyFill="1" applyBorder="1" applyAlignment="1"/>
    <xf numFmtId="0" fontId="18" fillId="0" borderId="0" xfId="326" applyFont="1" applyBorder="1" applyAlignment="1"/>
    <xf numFmtId="164" fontId="2" fillId="0" borderId="0" xfId="326" applyNumberFormat="1" applyFont="1" applyFill="1" applyBorder="1" applyAlignment="1">
      <alignment horizontal="center" vertical="center" wrapText="1"/>
    </xf>
    <xf numFmtId="0" fontId="151" fillId="0" borderId="0" xfId="326" applyFont="1" applyFill="1" applyBorder="1"/>
    <xf numFmtId="230" fontId="2" fillId="5" borderId="3" xfId="326" applyNumberFormat="1" applyFont="1" applyFill="1" applyBorder="1" applyAlignment="1">
      <alignment horizontal="right" vertical="center"/>
    </xf>
    <xf numFmtId="230" fontId="2" fillId="76" borderId="3" xfId="326" applyNumberFormat="1" applyFont="1" applyFill="1" applyBorder="1" applyAlignment="1">
      <alignment horizontal="right" vertical="center"/>
    </xf>
    <xf numFmtId="0" fontId="2" fillId="76" borderId="3" xfId="326" applyFont="1" applyFill="1" applyBorder="1" applyAlignment="1">
      <alignment horizontal="left" vertical="center"/>
    </xf>
    <xf numFmtId="0" fontId="2" fillId="76" borderId="5" xfId="326" applyFont="1" applyFill="1" applyBorder="1" applyAlignment="1">
      <alignment horizontal="left" vertical="center"/>
    </xf>
    <xf numFmtId="164" fontId="2" fillId="0" borderId="5" xfId="326" applyNumberFormat="1" applyFont="1" applyFill="1" applyBorder="1" applyAlignment="1">
      <alignment horizontal="right" vertical="center"/>
    </xf>
    <xf numFmtId="164" fontId="2" fillId="2" borderId="5" xfId="326" applyNumberFormat="1" applyFont="1" applyFill="1" applyBorder="1" applyAlignment="1">
      <alignment horizontal="right" vertical="center"/>
    </xf>
    <xf numFmtId="0" fontId="17" fillId="0" borderId="3" xfId="326" applyFont="1" applyBorder="1" applyAlignment="1">
      <alignment horizontal="center" wrapText="1"/>
    </xf>
    <xf numFmtId="0" fontId="17" fillId="0" borderId="0" xfId="326" applyFont="1" applyBorder="1" applyAlignment="1">
      <alignment horizontal="left"/>
    </xf>
    <xf numFmtId="0" fontId="3" fillId="0" borderId="3" xfId="326" applyFont="1" applyFill="1" applyBorder="1" applyAlignment="1">
      <alignment horizontal="center" vertical="center" wrapText="1"/>
    </xf>
    <xf numFmtId="0" fontId="3" fillId="0" borderId="3" xfId="326" applyFont="1" applyFill="1" applyBorder="1" applyAlignment="1">
      <alignment horizontal="centerContinuous" vertical="center" wrapText="1"/>
    </xf>
    <xf numFmtId="0" fontId="17" fillId="0" borderId="3" xfId="326" applyFont="1" applyBorder="1" applyAlignment="1">
      <alignment horizontal="center" vertical="center"/>
    </xf>
    <xf numFmtId="0" fontId="17" fillId="0" borderId="0" xfId="326" applyFont="1" applyFill="1" applyBorder="1" applyAlignment="1">
      <alignment horizontal="center" vertical="center"/>
    </xf>
    <xf numFmtId="0" fontId="6" fillId="0" borderId="0" xfId="326" applyFont="1" applyFill="1" applyBorder="1" applyAlignment="1">
      <alignment horizontal="centerContinuous"/>
    </xf>
    <xf numFmtId="0" fontId="7" fillId="0" borderId="0" xfId="326" applyFont="1" applyFill="1" applyBorder="1" applyAlignment="1">
      <alignment horizontal="centerContinuous" vertical="center" wrapText="1"/>
    </xf>
    <xf numFmtId="0" fontId="6" fillId="0" borderId="0" xfId="326" applyFont="1" applyFill="1" applyBorder="1" applyAlignment="1">
      <alignment horizontal="center"/>
    </xf>
    <xf numFmtId="164" fontId="2" fillId="0" borderId="0" xfId="326" applyNumberFormat="1" applyFont="1"/>
    <xf numFmtId="0" fontId="20" fillId="0" borderId="5" xfId="326" applyFont="1" applyFill="1" applyBorder="1" applyAlignment="1">
      <alignment horizontal="left"/>
    </xf>
    <xf numFmtId="0" fontId="2" fillId="2" borderId="5" xfId="10" applyFont="1" applyFill="1" applyBorder="1"/>
    <xf numFmtId="0" fontId="2" fillId="2" borderId="5" xfId="10" applyFont="1" applyFill="1" applyBorder="1" applyAlignment="1">
      <alignment horizontal="left"/>
    </xf>
    <xf numFmtId="0" fontId="2" fillId="5" borderId="3" xfId="326" applyFont="1" applyFill="1" applyBorder="1" applyAlignment="1">
      <alignment horizontal="center" vertical="top" wrapText="1" shrinkToFit="1"/>
    </xf>
    <xf numFmtId="0" fontId="3" fillId="0" borderId="3" xfId="326" applyFont="1" applyFill="1" applyBorder="1" applyAlignment="1">
      <alignment horizontal="centerContinuous" vertical="top" wrapText="1" shrinkToFit="1"/>
    </xf>
    <xf numFmtId="0" fontId="17" fillId="0" borderId="3" xfId="326" applyFont="1" applyFill="1" applyBorder="1" applyAlignment="1">
      <alignment horizontal="left"/>
    </xf>
    <xf numFmtId="0" fontId="21" fillId="0" borderId="0" xfId="326" applyFont="1" applyFill="1" applyBorder="1" applyAlignment="1">
      <alignment horizontal="left"/>
    </xf>
    <xf numFmtId="0" fontId="3" fillId="0" borderId="0" xfId="326" applyFont="1" applyFill="1" applyAlignment="1">
      <alignment horizontal="centerContinuous"/>
    </xf>
    <xf numFmtId="0" fontId="17" fillId="0" borderId="0" xfId="6" applyFont="1" applyFill="1" applyAlignment="1" applyProtection="1">
      <alignment horizontal="right"/>
    </xf>
    <xf numFmtId="0" fontId="2" fillId="0" borderId="0" xfId="326" applyFont="1" applyAlignment="1">
      <alignment horizontal="left"/>
    </xf>
    <xf numFmtId="164" fontId="2" fillId="0" borderId="0" xfId="326" applyNumberFormat="1" applyFont="1" applyFill="1" applyBorder="1" applyAlignment="1">
      <alignment horizontal="left" vertical="center" wrapText="1"/>
    </xf>
    <xf numFmtId="0" fontId="151" fillId="0" borderId="0" xfId="326" applyFont="1" applyFill="1" applyBorder="1" applyAlignment="1">
      <alignment vertical="top"/>
    </xf>
    <xf numFmtId="0" fontId="2" fillId="0" borderId="0" xfId="326" applyFont="1" applyFill="1" applyBorder="1" applyAlignment="1">
      <alignment vertical="top"/>
    </xf>
    <xf numFmtId="0" fontId="2" fillId="76" borderId="5" xfId="326" applyFont="1" applyFill="1" applyBorder="1" applyAlignment="1">
      <alignment horizontal="left" vertical="top"/>
    </xf>
    <xf numFmtId="0" fontId="17" fillId="0" borderId="3" xfId="326" applyFont="1" applyBorder="1" applyAlignment="1">
      <alignment horizontal="left" vertical="center"/>
    </xf>
    <xf numFmtId="0" fontId="17" fillId="0" borderId="0" xfId="326" applyFont="1" applyFill="1" applyBorder="1" applyAlignment="1">
      <alignment horizontal="center" vertical="top"/>
    </xf>
    <xf numFmtId="0" fontId="6" fillId="0" borderId="0" xfId="326" applyFont="1" applyFill="1" applyBorder="1" applyAlignment="1">
      <alignment horizontal="left"/>
    </xf>
    <xf numFmtId="0" fontId="18" fillId="0" borderId="0" xfId="326" applyFont="1" applyBorder="1" applyAlignment="1">
      <alignment vertical="top"/>
    </xf>
    <xf numFmtId="0" fontId="37" fillId="0" borderId="0" xfId="326" applyFont="1" applyBorder="1" applyAlignment="1" applyProtection="1">
      <alignment horizontal="center"/>
      <protection locked="0"/>
    </xf>
    <xf numFmtId="0" fontId="37" fillId="0" borderId="0" xfId="326" applyFont="1" applyFill="1" applyBorder="1" applyProtection="1">
      <protection locked="0"/>
    </xf>
    <xf numFmtId="0" fontId="37" fillId="0" borderId="0" xfId="326" applyFont="1" applyAlignment="1">
      <alignment horizontal="left"/>
    </xf>
    <xf numFmtId="0" fontId="3" fillId="5" borderId="3" xfId="326" applyFont="1" applyFill="1" applyBorder="1" applyAlignment="1">
      <alignment horizontal="center" vertical="center" wrapText="1"/>
    </xf>
    <xf numFmtId="0" fontId="17" fillId="4" borderId="0" xfId="326" applyFont="1" applyFill="1" applyAlignment="1">
      <alignment horizontal="left" vertical="center"/>
    </xf>
    <xf numFmtId="0" fontId="21" fillId="4" borderId="0" xfId="326" applyFont="1" applyFill="1" applyAlignment="1">
      <alignment horizontal="left" vertical="top"/>
    </xf>
    <xf numFmtId="0" fontId="152" fillId="4" borderId="0" xfId="326" applyFont="1" applyFill="1" applyAlignment="1">
      <alignment horizontal="left" vertical="top"/>
    </xf>
    <xf numFmtId="0" fontId="153" fillId="0" borderId="0" xfId="326" applyFont="1" applyAlignment="1">
      <alignment vertical="top"/>
    </xf>
    <xf numFmtId="0" fontId="154" fillId="0" borderId="0" xfId="326" applyFont="1" applyAlignment="1">
      <alignment vertical="top"/>
    </xf>
    <xf numFmtId="0" fontId="113" fillId="4" borderId="0" xfId="326" applyFont="1" applyFill="1"/>
    <xf numFmtId="0" fontId="6" fillId="4" borderId="0" xfId="503" applyFont="1" applyFill="1" applyBorder="1"/>
    <xf numFmtId="0" fontId="127" fillId="4" borderId="0" xfId="492" applyFont="1" applyFill="1" applyBorder="1"/>
    <xf numFmtId="0" fontId="2" fillId="0" borderId="0" xfId="487" applyFont="1" applyFill="1" applyBorder="1" applyAlignment="1"/>
    <xf numFmtId="0" fontId="20" fillId="0" borderId="5" xfId="487" applyFont="1" applyFill="1" applyBorder="1" applyAlignment="1"/>
    <xf numFmtId="0" fontId="2" fillId="0" borderId="0" xfId="487" applyFont="1" applyFill="1" applyBorder="1"/>
    <xf numFmtId="0" fontId="2" fillId="4" borderId="0" xfId="503" applyFont="1" applyFill="1" applyBorder="1"/>
    <xf numFmtId="0" fontId="138" fillId="4" borderId="0" xfId="492" applyFont="1" applyFill="1" applyBorder="1"/>
    <xf numFmtId="164" fontId="2" fillId="5" borderId="3" xfId="492" applyNumberFormat="1" applyFont="1" applyFill="1" applyBorder="1" applyAlignment="1">
      <alignment horizontal="right" vertical="center"/>
    </xf>
    <xf numFmtId="0" fontId="137" fillId="4" borderId="0" xfId="492" applyFont="1" applyFill="1" applyBorder="1"/>
    <xf numFmtId="164" fontId="2" fillId="4" borderId="3" xfId="492" applyNumberFormat="1" applyFont="1" applyFill="1" applyBorder="1" applyAlignment="1">
      <alignment horizontal="right" vertical="center"/>
    </xf>
    <xf numFmtId="164" fontId="2" fillId="2" borderId="3" xfId="492" applyNumberFormat="1" applyFont="1" applyFill="1" applyBorder="1" applyAlignment="1">
      <alignment horizontal="right" vertical="center"/>
    </xf>
    <xf numFmtId="0" fontId="2" fillId="5" borderId="3" xfId="492" applyFont="1" applyFill="1" applyBorder="1" applyAlignment="1">
      <alignment horizontal="center" vertical="center" wrapText="1"/>
    </xf>
    <xf numFmtId="0" fontId="17" fillId="0" borderId="5" xfId="504" applyFont="1" applyFill="1" applyBorder="1" applyAlignment="1">
      <alignment horizontal="left" vertical="center"/>
    </xf>
    <xf numFmtId="0" fontId="3" fillId="4" borderId="3" xfId="492" applyFont="1" applyFill="1" applyBorder="1" applyAlignment="1">
      <alignment horizontal="centerContinuous" vertical="top" wrapText="1"/>
    </xf>
    <xf numFmtId="0" fontId="3" fillId="4" borderId="0" xfId="504" applyFont="1" applyFill="1" applyBorder="1" applyAlignment="1">
      <alignment horizontal="centerContinuous" vertical="center"/>
    </xf>
    <xf numFmtId="0" fontId="2" fillId="4" borderId="0" xfId="505" applyFont="1" applyFill="1" applyBorder="1"/>
    <xf numFmtId="0" fontId="2" fillId="4" borderId="0" xfId="504" applyFont="1" applyFill="1" applyBorder="1"/>
    <xf numFmtId="231" fontId="2" fillId="4" borderId="0" xfId="504" applyNumberFormat="1" applyFont="1" applyFill="1" applyBorder="1"/>
    <xf numFmtId="0" fontId="156" fillId="4" borderId="0" xfId="504" applyFont="1" applyFill="1" applyBorder="1" applyAlignment="1" applyProtection="1">
      <alignment horizontal="left"/>
    </xf>
    <xf numFmtId="0" fontId="21" fillId="4" borderId="0" xfId="487" applyFont="1" applyFill="1" applyBorder="1" applyAlignment="1" applyProtection="1">
      <alignment horizontal="left"/>
    </xf>
    <xf numFmtId="0" fontId="6" fillId="4" borderId="0" xfId="503" applyFont="1" applyFill="1" applyBorder="1" applyAlignment="1"/>
    <xf numFmtId="0" fontId="18" fillId="4" borderId="0" xfId="506" applyFont="1" applyFill="1" applyBorder="1" applyAlignment="1" applyProtection="1">
      <alignment horizontal="left"/>
    </xf>
    <xf numFmtId="0" fontId="18" fillId="0" borderId="0" xfId="487" applyFont="1" applyBorder="1" applyAlignment="1">
      <alignment horizontal="left"/>
    </xf>
    <xf numFmtId="0" fontId="17" fillId="4" borderId="0" xfId="486" applyFont="1" applyFill="1" applyBorder="1" applyAlignment="1" applyProtection="1">
      <alignment horizontal="right"/>
    </xf>
    <xf numFmtId="0" fontId="2" fillId="0" borderId="0" xfId="343" applyFont="1" applyBorder="1"/>
    <xf numFmtId="0" fontId="20" fillId="0" borderId="5" xfId="343" applyFont="1" applyFill="1" applyBorder="1" applyAlignment="1"/>
    <xf numFmtId="164" fontId="2" fillId="5" borderId="4" xfId="343" applyNumberFormat="1" applyFont="1" applyFill="1" applyBorder="1" applyAlignment="1">
      <alignment horizontal="right" vertical="center"/>
    </xf>
    <xf numFmtId="0" fontId="2" fillId="5" borderId="5" xfId="343" applyFont="1" applyFill="1" applyBorder="1" applyAlignment="1">
      <alignment horizontal="left" vertical="center" wrapText="1"/>
    </xf>
    <xf numFmtId="0" fontId="2" fillId="4" borderId="5" xfId="343" applyFont="1" applyFill="1" applyBorder="1" applyAlignment="1">
      <alignment horizontal="left" vertical="center" wrapText="1"/>
    </xf>
    <xf numFmtId="0" fontId="2" fillId="2" borderId="5" xfId="343" applyFont="1" applyFill="1" applyBorder="1" applyAlignment="1">
      <alignment horizontal="left" vertical="center" wrapText="1"/>
    </xf>
    <xf numFmtId="164" fontId="2" fillId="0" borderId="3" xfId="343" applyNumberFormat="1" applyFont="1" applyFill="1" applyBorder="1" applyAlignment="1">
      <alignment vertical="center"/>
    </xf>
    <xf numFmtId="0" fontId="2" fillId="5" borderId="3" xfId="492" applyFont="1" applyFill="1" applyBorder="1" applyAlignment="1">
      <alignment horizontal="center" vertical="top" wrapText="1"/>
    </xf>
    <xf numFmtId="0" fontId="3" fillId="4" borderId="3" xfId="492" applyFont="1" applyFill="1" applyBorder="1" applyAlignment="1">
      <alignment horizontal="center" vertical="top" wrapText="1"/>
    </xf>
    <xf numFmtId="0" fontId="3" fillId="4" borderId="0" xfId="492" applyFont="1" applyFill="1" applyBorder="1" applyAlignment="1">
      <alignment horizontal="centerContinuous" vertical="center" wrapText="1"/>
    </xf>
    <xf numFmtId="0" fontId="113" fillId="0" borderId="0" xfId="343" applyFont="1" applyBorder="1"/>
    <xf numFmtId="0" fontId="21" fillId="0" borderId="0" xfId="343" applyFont="1" applyBorder="1" applyAlignment="1">
      <alignment horizontal="left"/>
    </xf>
    <xf numFmtId="0" fontId="18" fillId="0" borderId="0" xfId="343" applyFont="1" applyBorder="1" applyAlignment="1">
      <alignment horizontal="left"/>
    </xf>
    <xf numFmtId="0" fontId="157" fillId="0" borderId="0" xfId="504" applyFont="1" applyFill="1" applyBorder="1"/>
    <xf numFmtId="0" fontId="157" fillId="0" borderId="0" xfId="505" applyFont="1" applyFill="1" applyBorder="1"/>
    <xf numFmtId="0" fontId="158" fillId="0" borderId="0" xfId="504" applyFont="1" applyFill="1" applyBorder="1"/>
    <xf numFmtId="0" fontId="11" fillId="0" borderId="0" xfId="504" applyFont="1" applyFill="1" applyBorder="1"/>
    <xf numFmtId="164" fontId="2" fillId="0" borderId="3" xfId="326" applyNumberFormat="1" applyFont="1" applyBorder="1" applyAlignment="1">
      <alignment vertical="center"/>
    </xf>
    <xf numFmtId="164" fontId="2" fillId="0" borderId="3" xfId="326" applyNumberFormat="1" applyFont="1" applyBorder="1" applyAlignment="1">
      <alignment horizontal="right"/>
    </xf>
    <xf numFmtId="214" fontId="17" fillId="0" borderId="5" xfId="326" applyNumberFormat="1" applyFont="1" applyFill="1" applyBorder="1" applyAlignment="1">
      <alignment horizontal="left"/>
    </xf>
    <xf numFmtId="0" fontId="159" fillId="0" borderId="0" xfId="504" applyFont="1" applyFill="1" applyBorder="1" applyAlignment="1" applyProtection="1">
      <alignment horizontal="centerContinuous" vertical="top" wrapText="1"/>
    </xf>
    <xf numFmtId="0" fontId="21" fillId="0" borderId="0" xfId="504" applyFont="1" applyFill="1" applyBorder="1" applyAlignment="1" applyProtection="1">
      <alignment horizontal="left" vertical="top"/>
    </xf>
    <xf numFmtId="0" fontId="18" fillId="0" borderId="0" xfId="504" applyFont="1" applyFill="1" applyBorder="1" applyAlignment="1" applyProtection="1">
      <alignment horizontal="left" vertical="top" wrapText="1"/>
    </xf>
    <xf numFmtId="0" fontId="17" fillId="0" borderId="0" xfId="6" applyFont="1" applyAlignment="1" applyProtection="1">
      <alignment horizontal="right"/>
    </xf>
    <xf numFmtId="0" fontId="10" fillId="0" borderId="0" xfId="504" applyFont="1" applyFill="1" applyBorder="1"/>
    <xf numFmtId="2" fontId="10" fillId="0" borderId="0" xfId="505" applyNumberFormat="1" applyFont="1" applyFill="1" applyBorder="1"/>
    <xf numFmtId="0" fontId="10" fillId="0" borderId="0" xfId="505" applyFont="1" applyFill="1" applyBorder="1"/>
    <xf numFmtId="2" fontId="11" fillId="0" borderId="0" xfId="504" applyNumberFormat="1" applyFont="1" applyFill="1" applyBorder="1" applyAlignment="1">
      <alignment horizontal="right"/>
    </xf>
    <xf numFmtId="165" fontId="11" fillId="0" borderId="0" xfId="504" applyNumberFormat="1" applyFont="1" applyFill="1" applyBorder="1" applyAlignment="1">
      <alignment horizontal="right"/>
    </xf>
    <xf numFmtId="2" fontId="2" fillId="0" borderId="0" xfId="326" applyNumberFormat="1" applyFont="1" applyFill="1" applyBorder="1" applyAlignment="1">
      <alignment horizontal="right"/>
    </xf>
    <xf numFmtId="165" fontId="2" fillId="0" borderId="0" xfId="326" applyNumberFormat="1" applyFont="1" applyFill="1" applyBorder="1" applyAlignment="1">
      <alignment horizontal="right"/>
    </xf>
    <xf numFmtId="0" fontId="10" fillId="0" borderId="0" xfId="504" applyFont="1" applyFill="1" applyBorder="1" applyAlignment="1">
      <alignment vertical="center"/>
    </xf>
    <xf numFmtId="230" fontId="2" fillId="0" borderId="3" xfId="326" applyNumberFormat="1" applyFont="1" applyBorder="1" applyAlignment="1">
      <alignment horizontal="right" vertical="center"/>
    </xf>
    <xf numFmtId="230" fontId="2" fillId="2" borderId="3" xfId="326" applyNumberFormat="1" applyFont="1" applyFill="1" applyBorder="1" applyAlignment="1">
      <alignment horizontal="right" vertical="center"/>
    </xf>
    <xf numFmtId="164" fontId="2" fillId="0" borderId="3" xfId="326" applyNumberFormat="1" applyFont="1" applyBorder="1" applyAlignment="1">
      <alignment horizontal="right" vertical="center"/>
    </xf>
    <xf numFmtId="2" fontId="2" fillId="5" borderId="3" xfId="326" applyNumberFormat="1" applyFont="1" applyFill="1" applyBorder="1" applyAlignment="1">
      <alignment horizontal="center" vertical="center" wrapText="1"/>
    </xf>
    <xf numFmtId="0" fontId="17" fillId="0" borderId="5" xfId="326" applyFont="1" applyFill="1" applyBorder="1" applyAlignment="1">
      <alignment horizontal="left" vertical="center"/>
    </xf>
    <xf numFmtId="0" fontId="2" fillId="0" borderId="5" xfId="326" applyFont="1" applyFill="1" applyBorder="1" applyAlignment="1">
      <alignment horizontal="center" vertical="top" wrapText="1"/>
    </xf>
    <xf numFmtId="0" fontId="115" fillId="0" borderId="5" xfId="326" applyFont="1" applyFill="1" applyBorder="1" applyAlignment="1">
      <alignment horizontal="centerContinuous"/>
    </xf>
    <xf numFmtId="0" fontId="131" fillId="0" borderId="3" xfId="504" applyFont="1" applyFill="1" applyBorder="1" applyAlignment="1">
      <alignment horizontal="centerContinuous" vertical="center"/>
    </xf>
    <xf numFmtId="0" fontId="131" fillId="0" borderId="3" xfId="504" applyFont="1" applyFill="1" applyBorder="1" applyAlignment="1">
      <alignment horizontal="centerContinuous" vertical="top"/>
    </xf>
    <xf numFmtId="2" fontId="11" fillId="0" borderId="0" xfId="505" applyNumberFormat="1" applyFont="1" applyFill="1" applyBorder="1"/>
    <xf numFmtId="0" fontId="11" fillId="0" borderId="0" xfId="505" applyNumberFormat="1" applyFont="1" applyFill="1" applyBorder="1" applyAlignment="1" applyProtection="1"/>
    <xf numFmtId="0" fontId="2" fillId="0" borderId="0" xfId="326" applyFont="1" applyFill="1" applyBorder="1" applyAlignment="1">
      <alignment horizontal="left" wrapText="1"/>
    </xf>
    <xf numFmtId="2" fontId="21" fillId="0" borderId="0" xfId="326" applyNumberFormat="1" applyFont="1" applyFill="1" applyBorder="1" applyAlignment="1"/>
    <xf numFmtId="0" fontId="21" fillId="0" borderId="0" xfId="326" applyFont="1" applyFill="1" applyBorder="1" applyAlignment="1"/>
    <xf numFmtId="2" fontId="10" fillId="0" borderId="0" xfId="504" applyNumberFormat="1" applyFont="1" applyFill="1" applyBorder="1"/>
    <xf numFmtId="0" fontId="11" fillId="0" borderId="0" xfId="505" applyFont="1" applyFill="1" applyBorder="1" applyAlignment="1"/>
    <xf numFmtId="0" fontId="11" fillId="0" borderId="0" xfId="504" applyFont="1" applyFill="1" applyBorder="1" applyAlignment="1"/>
    <xf numFmtId="0" fontId="18" fillId="0" borderId="0" xfId="504" applyFont="1" applyFill="1" applyBorder="1" applyAlignment="1"/>
    <xf numFmtId="2" fontId="17" fillId="0" borderId="0" xfId="6" applyNumberFormat="1" applyFont="1" applyFill="1" applyBorder="1" applyAlignment="1" applyProtection="1">
      <alignment horizontal="right"/>
    </xf>
    <xf numFmtId="164" fontId="2" fillId="0" borderId="0" xfId="326" applyNumberFormat="1" applyFont="1" applyFill="1" applyBorder="1" applyAlignment="1">
      <alignment horizontal="right"/>
    </xf>
    <xf numFmtId="0" fontId="2" fillId="0" borderId="0" xfId="326" applyFont="1" applyFill="1" applyBorder="1" applyAlignment="1" applyProtection="1">
      <protection locked="0"/>
    </xf>
    <xf numFmtId="0" fontId="2" fillId="0" borderId="3" xfId="326" applyNumberFormat="1" applyFont="1" applyFill="1" applyBorder="1" applyAlignment="1">
      <alignment horizontal="centerContinuous" vertical="center" wrapText="1"/>
    </xf>
    <xf numFmtId="229" fontId="2" fillId="0" borderId="3" xfId="326" applyNumberFormat="1" applyFont="1" applyFill="1" applyBorder="1" applyAlignment="1">
      <alignment horizontal="centerContinuous" vertical="top" wrapText="1"/>
    </xf>
    <xf numFmtId="229" fontId="2" fillId="0" borderId="3" xfId="326" applyNumberFormat="1" applyFont="1" applyFill="1" applyBorder="1" applyAlignment="1">
      <alignment horizontal="centerContinuous" vertical="center" wrapText="1"/>
    </xf>
    <xf numFmtId="0" fontId="3" fillId="0" borderId="0" xfId="326" applyNumberFormat="1" applyFont="1" applyFill="1" applyBorder="1" applyAlignment="1">
      <alignment horizontal="centerContinuous" vertical="center" wrapText="1"/>
    </xf>
    <xf numFmtId="0" fontId="2" fillId="0" borderId="5" xfId="326" applyBorder="1" applyAlignment="1">
      <alignment horizontal="centerContinuous" wrapText="1"/>
    </xf>
    <xf numFmtId="0" fontId="2" fillId="0" borderId="0" xfId="326" applyAlignment="1">
      <alignment horizontal="centerContinuous" wrapText="1"/>
    </xf>
    <xf numFmtId="229" fontId="3" fillId="0" borderId="4" xfId="326" applyNumberFormat="1" applyFont="1" applyFill="1" applyBorder="1" applyAlignment="1">
      <alignment horizontal="centerContinuous" vertical="center" wrapText="1"/>
    </xf>
    <xf numFmtId="0" fontId="3" fillId="0" borderId="0" xfId="326" applyFont="1" applyFill="1" applyBorder="1" applyAlignment="1">
      <alignment horizontal="center" vertical="top"/>
    </xf>
    <xf numFmtId="0" fontId="21" fillId="0" borderId="0" xfId="326" applyFont="1" applyFill="1" applyBorder="1" applyAlignment="1">
      <alignment horizontal="center" vertical="top"/>
    </xf>
    <xf numFmtId="0" fontId="21" fillId="0" borderId="0" xfId="326" applyFont="1" applyFill="1" applyBorder="1" applyAlignment="1">
      <alignment horizontal="centerContinuous" vertical="top"/>
    </xf>
    <xf numFmtId="0" fontId="2" fillId="0" borderId="0" xfId="10"/>
    <xf numFmtId="0" fontId="2" fillId="0" borderId="0" xfId="10" applyFill="1"/>
    <xf numFmtId="0" fontId="16" fillId="0" borderId="0" xfId="326" applyFont="1" applyAlignment="1">
      <alignment horizontal="left" vertical="center"/>
    </xf>
    <xf numFmtId="0" fontId="16" fillId="0" borderId="0" xfId="326" applyFont="1" applyAlignment="1">
      <alignment horizontal="left"/>
    </xf>
    <xf numFmtId="0" fontId="162" fillId="0" borderId="0" xfId="512" applyFont="1"/>
    <xf numFmtId="0" fontId="163" fillId="0" borderId="0" xfId="326" applyFont="1" applyAlignment="1">
      <alignment horizontal="left"/>
    </xf>
    <xf numFmtId="0" fontId="16" fillId="0" borderId="0" xfId="326" applyFont="1"/>
    <xf numFmtId="0" fontId="16" fillId="0" borderId="0" xfId="512" applyFont="1"/>
    <xf numFmtId="0" fontId="20" fillId="0" borderId="0" xfId="6" applyFont="1" applyAlignment="1" applyProtection="1">
      <alignment horizontal="left"/>
    </xf>
    <xf numFmtId="0" fontId="16" fillId="0" borderId="0" xfId="326" applyFont="1" applyAlignment="1"/>
    <xf numFmtId="0" fontId="164" fillId="0" borderId="0" xfId="512" applyFont="1"/>
    <xf numFmtId="0" fontId="2" fillId="0" borderId="0" xfId="326" applyFont="1" applyAlignment="1"/>
    <xf numFmtId="0" fontId="165" fillId="0" borderId="0" xfId="326" applyFont="1"/>
    <xf numFmtId="0" fontId="75" fillId="0" borderId="0" xfId="326" applyFont="1"/>
    <xf numFmtId="0" fontId="2" fillId="0" borderId="0" xfId="512" applyFont="1" applyAlignment="1">
      <alignment horizontal="left"/>
    </xf>
    <xf numFmtId="0" fontId="154" fillId="0" borderId="0" xfId="326" applyFont="1"/>
    <xf numFmtId="0" fontId="3" fillId="0" borderId="0" xfId="10" applyFont="1"/>
    <xf numFmtId="0" fontId="166" fillId="4" borderId="0" xfId="6" applyFont="1" applyFill="1" applyAlignment="1" applyProtection="1">
      <alignment horizontal="left"/>
    </xf>
    <xf numFmtId="0" fontId="167" fillId="0" borderId="0" xfId="10" applyFont="1"/>
    <xf numFmtId="0" fontId="167" fillId="0" borderId="0" xfId="10" applyFont="1" applyAlignment="1">
      <alignment vertical="top"/>
    </xf>
    <xf numFmtId="0" fontId="167" fillId="0" borderId="0" xfId="10" applyFont="1" applyAlignment="1">
      <alignment vertical="top" wrapText="1"/>
    </xf>
    <xf numFmtId="0" fontId="168" fillId="0" borderId="0" xfId="10" applyFont="1" applyAlignment="1">
      <alignment vertical="top"/>
    </xf>
    <xf numFmtId="0" fontId="5" fillId="0" borderId="0" xfId="6" applyFont="1" applyAlignment="1" applyProtection="1">
      <alignment vertical="top" wrapText="1"/>
    </xf>
    <xf numFmtId="0" fontId="2" fillId="0" borderId="0" xfId="10" applyFont="1" applyAlignment="1">
      <alignment vertical="top"/>
    </xf>
    <xf numFmtId="0" fontId="167" fillId="0" borderId="0" xfId="10" applyFont="1" applyAlignment="1">
      <alignment vertical="center"/>
    </xf>
    <xf numFmtId="0" fontId="168" fillId="0" borderId="0" xfId="10" applyFont="1" applyAlignment="1">
      <alignment vertical="center"/>
    </xf>
    <xf numFmtId="0" fontId="169" fillId="0" borderId="0" xfId="10" applyFont="1"/>
    <xf numFmtId="0" fontId="170" fillId="0" borderId="0" xfId="10" applyFont="1"/>
    <xf numFmtId="166" fontId="2" fillId="0" borderId="0" xfId="10" applyNumberFormat="1" applyFont="1" applyAlignment="1">
      <alignment vertical="top"/>
    </xf>
    <xf numFmtId="166" fontId="2" fillId="0" borderId="0" xfId="10" applyNumberFormat="1" applyFont="1"/>
    <xf numFmtId="0" fontId="167" fillId="0" borderId="0" xfId="10" applyFont="1" applyFill="1"/>
    <xf numFmtId="0" fontId="167" fillId="0" borderId="0" xfId="10" applyFont="1" applyFill="1" applyAlignment="1">
      <alignment vertical="top"/>
    </xf>
    <xf numFmtId="0" fontId="167" fillId="0" borderId="0" xfId="6" applyFont="1" applyAlignment="1" applyProtection="1">
      <alignment vertical="top" wrapText="1"/>
    </xf>
    <xf numFmtId="165" fontId="167" fillId="0" borderId="0" xfId="10" applyNumberFormat="1" applyFont="1" applyAlignment="1" applyProtection="1">
      <alignment vertical="center"/>
      <protection hidden="1"/>
    </xf>
    <xf numFmtId="0" fontId="169" fillId="0" borderId="0" xfId="10" applyFont="1" applyAlignment="1">
      <alignment vertical="top"/>
    </xf>
    <xf numFmtId="0" fontId="170" fillId="0" borderId="0" xfId="10" applyFont="1" applyAlignment="1">
      <alignment vertical="top"/>
    </xf>
    <xf numFmtId="0" fontId="171" fillId="4" borderId="0" xfId="10" applyFont="1" applyFill="1"/>
    <xf numFmtId="0" fontId="2" fillId="2" borderId="0" xfId="10" applyFont="1" applyFill="1" applyAlignment="1">
      <alignment horizontal="centerContinuous"/>
    </xf>
    <xf numFmtId="0" fontId="172" fillId="2" borderId="0" xfId="10" applyFont="1" applyFill="1" applyAlignment="1">
      <alignment horizontal="centerContinuous"/>
    </xf>
    <xf numFmtId="0" fontId="21" fillId="4" borderId="0" xfId="326" applyFont="1" applyFill="1" applyAlignment="1">
      <alignment wrapText="1"/>
    </xf>
    <xf numFmtId="0" fontId="21" fillId="0" borderId="0" xfId="326" applyFont="1" applyAlignment="1">
      <alignment horizontal="left" vertical="top"/>
    </xf>
    <xf numFmtId="0" fontId="18" fillId="4" borderId="0" xfId="326" applyFont="1" applyFill="1" applyAlignment="1">
      <alignment horizontal="left"/>
    </xf>
    <xf numFmtId="0" fontId="3" fillId="0" borderId="4" xfId="326" applyFont="1" applyFill="1" applyBorder="1" applyAlignment="1">
      <alignment horizontal="centerContinuous" vertical="center" wrapText="1"/>
    </xf>
    <xf numFmtId="0" fontId="3" fillId="0" borderId="0" xfId="326" applyFont="1" applyFill="1" applyBorder="1" applyAlignment="1">
      <alignment horizontal="centerContinuous" vertical="center" wrapText="1"/>
    </xf>
    <xf numFmtId="0" fontId="3" fillId="0" borderId="5" xfId="326" applyFont="1" applyFill="1" applyBorder="1" applyAlignment="1">
      <alignment horizontal="centerContinuous" vertical="center" wrapText="1"/>
    </xf>
    <xf numFmtId="0" fontId="3" fillId="5" borderId="4" xfId="326" applyFont="1" applyFill="1" applyBorder="1" applyAlignment="1">
      <alignment horizontal="centerContinuous" vertical="center" wrapText="1"/>
    </xf>
    <xf numFmtId="0" fontId="2" fillId="5" borderId="4" xfId="326" applyFont="1" applyFill="1" applyBorder="1" applyAlignment="1">
      <alignment horizontal="centerContinuous" vertical="top" wrapText="1"/>
    </xf>
    <xf numFmtId="0" fontId="2" fillId="5" borderId="41" xfId="326" applyFont="1" applyFill="1" applyBorder="1" applyAlignment="1">
      <alignment horizontal="centerContinuous" vertical="top" wrapText="1"/>
    </xf>
    <xf numFmtId="0" fontId="2" fillId="0" borderId="3" xfId="326" applyFont="1" applyFill="1" applyBorder="1" applyAlignment="1">
      <alignment horizontal="centerContinuous" vertical="center" wrapText="1"/>
    </xf>
    <xf numFmtId="0" fontId="2" fillId="0" borderId="5" xfId="326" applyFont="1" applyFill="1" applyBorder="1" applyAlignment="1">
      <alignment horizontal="centerContinuous" vertical="center" wrapText="1"/>
    </xf>
    <xf numFmtId="0" fontId="20" fillId="0" borderId="0" xfId="326" applyFont="1" applyFill="1" applyBorder="1" applyProtection="1">
      <protection locked="0"/>
    </xf>
    <xf numFmtId="0" fontId="2" fillId="0" borderId="3" xfId="492" applyFont="1" applyFill="1" applyBorder="1" applyAlignment="1">
      <alignment horizontal="center" vertical="top" wrapText="1"/>
    </xf>
    <xf numFmtId="1" fontId="17" fillId="0" borderId="3" xfId="326" applyNumberFormat="1" applyFont="1" applyFill="1" applyBorder="1" applyAlignment="1">
      <alignment horizontal="center"/>
    </xf>
    <xf numFmtId="0" fontId="17" fillId="0" borderId="5" xfId="326" applyFont="1" applyFill="1" applyBorder="1" applyAlignment="1">
      <alignment horizontal="center" wrapText="1"/>
    </xf>
    <xf numFmtId="0" fontId="7" fillId="0" borderId="0" xfId="326" applyFont="1" applyFill="1" applyBorder="1" applyAlignment="1">
      <alignment horizontal="left" vertical="center" wrapText="1"/>
    </xf>
    <xf numFmtId="0" fontId="6" fillId="0" borderId="0" xfId="326" applyFont="1" applyFill="1" applyBorder="1" applyAlignment="1">
      <alignment horizontal="left" wrapText="1"/>
    </xf>
    <xf numFmtId="0" fontId="21" fillId="0" borderId="0" xfId="326" applyFont="1" applyBorder="1" applyAlignment="1"/>
    <xf numFmtId="0" fontId="21" fillId="0" borderId="0" xfId="326" applyFont="1" applyBorder="1" applyAlignment="1">
      <alignment horizontal="left" vertical="top"/>
    </xf>
    <xf numFmtId="0" fontId="2" fillId="0" borderId="0" xfId="0" applyFont="1"/>
    <xf numFmtId="0" fontId="2" fillId="0" borderId="0" xfId="0" applyFont="1" applyBorder="1"/>
    <xf numFmtId="164" fontId="2" fillId="5" borderId="3" xfId="343" applyNumberFormat="1" applyFont="1" applyFill="1" applyBorder="1" applyAlignment="1">
      <alignment horizontal="right"/>
    </xf>
    <xf numFmtId="165" fontId="2" fillId="2" borderId="5" xfId="326" applyNumberFormat="1" applyFont="1" applyFill="1" applyBorder="1" applyAlignment="1">
      <alignment horizontal="right" vertical="center"/>
    </xf>
    <xf numFmtId="165" fontId="2" fillId="0" borderId="5" xfId="326" applyNumberFormat="1" applyFont="1" applyFill="1" applyBorder="1" applyAlignment="1">
      <alignment horizontal="right" vertical="center"/>
    </xf>
    <xf numFmtId="165" fontId="2" fillId="5" borderId="4" xfId="326" applyNumberFormat="1" applyFont="1" applyFill="1" applyBorder="1" applyAlignment="1">
      <alignment horizontal="right"/>
    </xf>
    <xf numFmtId="165" fontId="2" fillId="5" borderId="4" xfId="326" applyNumberFormat="1" applyFont="1" applyFill="1" applyBorder="1" applyAlignment="1">
      <alignment horizontal="left"/>
    </xf>
    <xf numFmtId="164" fontId="2" fillId="5" borderId="0" xfId="343" applyNumberFormat="1" applyFont="1" applyFill="1" applyBorder="1" applyAlignment="1">
      <alignment horizontal="right"/>
    </xf>
    <xf numFmtId="0" fontId="2" fillId="5" borderId="5" xfId="491" applyFont="1" applyFill="1" applyBorder="1" applyAlignment="1">
      <alignment horizontal="left" wrapText="1"/>
    </xf>
    <xf numFmtId="164" fontId="2" fillId="2" borderId="5" xfId="326" applyNumberFormat="1" applyFont="1" applyFill="1" applyBorder="1" applyAlignment="1">
      <alignment horizontal="left" vertical="center"/>
    </xf>
    <xf numFmtId="164" fontId="2" fillId="0" borderId="5" xfId="326" applyNumberFormat="1" applyFont="1" applyFill="1" applyBorder="1" applyAlignment="1">
      <alignment horizontal="left" vertical="center"/>
    </xf>
    <xf numFmtId="164" fontId="2" fillId="5" borderId="5" xfId="326" applyNumberFormat="1" applyFont="1" applyFill="1" applyBorder="1" applyAlignment="1">
      <alignment horizontal="left" vertical="center"/>
    </xf>
    <xf numFmtId="165" fontId="2" fillId="5" borderId="5" xfId="326" applyNumberFormat="1" applyFont="1" applyFill="1" applyBorder="1" applyAlignment="1">
      <alignment horizontal="left"/>
    </xf>
    <xf numFmtId="0" fontId="2" fillId="0" borderId="4" xfId="326" applyFont="1" applyFill="1" applyBorder="1" applyAlignment="1">
      <alignment horizontal="centerContinuous" vertical="center"/>
    </xf>
    <xf numFmtId="0" fontId="2" fillId="0" borderId="5" xfId="326" applyFont="1" applyFill="1" applyBorder="1" applyAlignment="1">
      <alignment horizontal="centerContinuous" vertical="top" wrapText="1"/>
    </xf>
    <xf numFmtId="165" fontId="2" fillId="5" borderId="3" xfId="0" applyNumberFormat="1" applyFont="1" applyFill="1" applyBorder="1" applyAlignment="1">
      <alignment horizontal="right" vertical="center"/>
    </xf>
    <xf numFmtId="214" fontId="2" fillId="5" borderId="3" xfId="494" applyNumberFormat="1" applyFont="1" applyFill="1" applyBorder="1" applyAlignment="1" applyProtection="1">
      <alignment horizontal="center" vertical="top" wrapText="1"/>
    </xf>
    <xf numFmtId="164" fontId="2" fillId="5" borderId="5" xfId="487" applyNumberFormat="1" applyFont="1" applyFill="1" applyBorder="1" applyAlignment="1">
      <alignment horizontal="right"/>
    </xf>
    <xf numFmtId="164" fontId="2" fillId="5" borderId="3" xfId="487" applyNumberFormat="1" applyFont="1" applyFill="1" applyBorder="1" applyAlignment="1">
      <alignment horizontal="right" vertical="center" wrapText="1"/>
    </xf>
    <xf numFmtId="164" fontId="2" fillId="5" borderId="3" xfId="490" applyNumberFormat="1" applyFont="1" applyFill="1" applyBorder="1" applyAlignment="1"/>
    <xf numFmtId="216" fontId="2" fillId="0" borderId="3" xfId="326" applyNumberFormat="1" applyFont="1" applyFill="1" applyBorder="1" applyAlignment="1">
      <alignment horizontal="right" vertical="center"/>
    </xf>
    <xf numFmtId="165" fontId="2" fillId="2" borderId="3" xfId="343" applyNumberFormat="1" applyFont="1" applyFill="1" applyBorder="1" applyAlignment="1">
      <alignment horizontal="right" vertical="center"/>
    </xf>
    <xf numFmtId="165" fontId="2" fillId="4" borderId="3" xfId="343" applyNumberFormat="1" applyFont="1" applyFill="1" applyBorder="1" applyAlignment="1">
      <alignment horizontal="right" vertical="center"/>
    </xf>
    <xf numFmtId="165" fontId="2" fillId="4" borderId="5" xfId="343" applyNumberFormat="1" applyFont="1" applyFill="1" applyBorder="1" applyAlignment="1">
      <alignment horizontal="right" vertical="center"/>
    </xf>
    <xf numFmtId="165" fontId="2" fillId="5" borderId="4" xfId="343" applyNumberFormat="1" applyFont="1" applyFill="1" applyBorder="1" applyAlignment="1">
      <alignment horizontal="right"/>
    </xf>
    <xf numFmtId="0" fontId="2" fillId="5" borderId="40" xfId="326" applyFont="1" applyFill="1" applyBorder="1" applyAlignment="1">
      <alignment horizontal="centerContinuous" vertical="center"/>
    </xf>
    <xf numFmtId="0" fontId="2" fillId="5" borderId="42" xfId="326" applyFont="1" applyFill="1" applyBorder="1" applyAlignment="1">
      <alignment horizontal="center" vertical="top" wrapText="1"/>
    </xf>
    <xf numFmtId="165" fontId="4" fillId="5" borderId="40" xfId="0" applyNumberFormat="1" applyFont="1" applyFill="1" applyBorder="1" applyAlignment="1">
      <alignment horizontal="right"/>
    </xf>
    <xf numFmtId="0" fontId="3" fillId="0" borderId="3" xfId="343" applyFont="1" applyFill="1" applyBorder="1" applyAlignment="1">
      <alignment horizontal="center"/>
    </xf>
    <xf numFmtId="0" fontId="2" fillId="5" borderId="4" xfId="326" applyFont="1" applyFill="1" applyBorder="1" applyAlignment="1">
      <alignment horizontal="center" vertical="top" wrapText="1"/>
    </xf>
    <xf numFmtId="165" fontId="2" fillId="2" borderId="3" xfId="487" quotePrefix="1" applyNumberFormat="1" applyFont="1" applyFill="1" applyBorder="1" applyAlignment="1">
      <alignment horizontal="right" vertical="center"/>
    </xf>
    <xf numFmtId="165" fontId="2" fillId="0" borderId="3" xfId="487" quotePrefix="1" applyNumberFormat="1" applyFont="1" applyBorder="1" applyAlignment="1">
      <alignment horizontal="right" vertical="center"/>
    </xf>
    <xf numFmtId="216" fontId="2" fillId="2" borderId="3" xfId="487" applyNumberFormat="1" applyFont="1" applyFill="1" applyBorder="1" applyAlignment="1">
      <alignment horizontal="right" vertical="center"/>
    </xf>
    <xf numFmtId="0" fontId="2" fillId="5" borderId="40" xfId="487" applyFont="1" applyFill="1" applyBorder="1" applyAlignment="1">
      <alignment horizontal="center" vertical="top" wrapText="1"/>
    </xf>
    <xf numFmtId="0" fontId="2" fillId="5" borderId="40" xfId="487" applyFont="1" applyFill="1" applyBorder="1" applyAlignment="1">
      <alignment horizontal="centerContinuous" vertical="top" wrapText="1"/>
    </xf>
    <xf numFmtId="164" fontId="2" fillId="5" borderId="3" xfId="343" applyNumberFormat="1" applyFont="1" applyFill="1" applyBorder="1" applyAlignment="1"/>
    <xf numFmtId="216" fontId="2" fillId="0" borderId="3" xfId="326" applyNumberFormat="1" applyFont="1" applyBorder="1" applyAlignment="1">
      <alignment horizontal="right" vertical="center"/>
    </xf>
    <xf numFmtId="0" fontId="167" fillId="0" borderId="0" xfId="10" applyFont="1"/>
    <xf numFmtId="0" fontId="161" fillId="0" borderId="0" xfId="6" applyFont="1" applyAlignment="1" applyProtection="1">
      <alignment horizontal="right"/>
    </xf>
    <xf numFmtId="0" fontId="161" fillId="0" borderId="0" xfId="6" applyFont="1" applyAlignment="1" applyProtection="1">
      <alignment horizontal="left"/>
    </xf>
    <xf numFmtId="0" fontId="16" fillId="0" borderId="0" xfId="326" applyFont="1" applyAlignment="1">
      <alignment horizontal="left"/>
    </xf>
    <xf numFmtId="0" fontId="75" fillId="0" borderId="0" xfId="326" applyFont="1" applyAlignment="1"/>
    <xf numFmtId="0" fontId="2" fillId="0" borderId="0" xfId="326" applyFont="1" applyAlignment="1">
      <alignment wrapText="1"/>
    </xf>
    <xf numFmtId="0" fontId="0" fillId="0" borderId="0" xfId="0" applyAlignment="1"/>
    <xf numFmtId="0" fontId="167" fillId="0" borderId="0" xfId="10" applyFont="1"/>
    <xf numFmtId="166" fontId="167" fillId="0" borderId="0" xfId="10" applyNumberFormat="1" applyFont="1"/>
    <xf numFmtId="166" fontId="167" fillId="0" borderId="0" xfId="6" applyNumberFormat="1" applyFont="1" applyFill="1" applyAlignment="1" applyProtection="1">
      <alignment vertical="top"/>
    </xf>
    <xf numFmtId="166" fontId="2" fillId="0" borderId="0" xfId="6" applyNumberFormat="1" applyFont="1" applyFill="1" applyAlignment="1" applyProtection="1">
      <alignment vertical="top"/>
    </xf>
    <xf numFmtId="0" fontId="166" fillId="0" borderId="0" xfId="6" applyFont="1" applyAlignment="1" applyProtection="1">
      <alignment horizontal="left"/>
    </xf>
    <xf numFmtId="0" fontId="2" fillId="0" borderId="0" xfId="6" applyFont="1" applyFill="1" applyAlignment="1" applyProtection="1"/>
    <xf numFmtId="166" fontId="2" fillId="0" borderId="0" xfId="6" applyNumberFormat="1" applyFont="1" applyFill="1" applyAlignment="1" applyProtection="1"/>
    <xf numFmtId="0" fontId="2" fillId="0" borderId="0" xfId="10" applyFont="1" applyAlignment="1"/>
    <xf numFmtId="166" fontId="2" fillId="0" borderId="0" xfId="10" applyNumberFormat="1" applyFont="1"/>
    <xf numFmtId="0" fontId="167" fillId="0" borderId="0" xfId="10" applyNumberFormat="1" applyFont="1"/>
    <xf numFmtId="0" fontId="3" fillId="0" borderId="3" xfId="0" applyFont="1" applyFill="1" applyBorder="1" applyAlignment="1">
      <alignment horizontal="center" vertical="top" wrapText="1"/>
    </xf>
    <xf numFmtId="0" fontId="21" fillId="4" borderId="0" xfId="326" applyFont="1" applyFill="1" applyAlignment="1">
      <alignment horizontal="left" wrapText="1"/>
    </xf>
    <xf numFmtId="0" fontId="21" fillId="4" borderId="0" xfId="326" applyFont="1" applyFill="1" applyAlignment="1">
      <alignment horizontal="left"/>
    </xf>
    <xf numFmtId="0" fontId="21" fillId="0" borderId="0" xfId="326" applyFont="1" applyAlignment="1">
      <alignment wrapText="1"/>
    </xf>
    <xf numFmtId="0" fontId="2" fillId="0" borderId="0" xfId="326" applyAlignment="1"/>
    <xf numFmtId="164" fontId="2" fillId="0" borderId="3" xfId="326" applyNumberFormat="1" applyFont="1" applyFill="1" applyBorder="1" applyAlignment="1">
      <alignment horizontal="center" vertical="top" wrapText="1"/>
    </xf>
    <xf numFmtId="0" fontId="3" fillId="0" borderId="3" xfId="326" applyNumberFormat="1" applyFont="1" applyFill="1" applyBorder="1" applyAlignment="1">
      <alignment horizontal="center" vertical="top" wrapText="1"/>
    </xf>
    <xf numFmtId="0" fontId="3" fillId="0" borderId="4" xfId="326" applyFont="1" applyFill="1" applyBorder="1" applyAlignment="1">
      <alignment horizontal="center" vertical="top"/>
    </xf>
    <xf numFmtId="0" fontId="3" fillId="0" borderId="0" xfId="326" applyFont="1" applyFill="1" applyBorder="1" applyAlignment="1">
      <alignment horizontal="center" vertical="top"/>
    </xf>
    <xf numFmtId="0" fontId="3" fillId="0" borderId="5" xfId="326" applyFont="1" applyFill="1" applyBorder="1" applyAlignment="1">
      <alignment horizontal="center" vertical="top"/>
    </xf>
    <xf numFmtId="0" fontId="2" fillId="5" borderId="4" xfId="326" applyFont="1" applyFill="1" applyBorder="1" applyAlignment="1">
      <alignment horizontal="center" vertical="top" wrapText="1"/>
    </xf>
    <xf numFmtId="0" fontId="2" fillId="5" borderId="5" xfId="326" applyFont="1" applyFill="1" applyBorder="1" applyAlignment="1">
      <alignment horizontal="center" vertical="top" wrapText="1"/>
    </xf>
    <xf numFmtId="0" fontId="137" fillId="0" borderId="3" xfId="487" applyFont="1" applyFill="1" applyBorder="1" applyAlignment="1">
      <alignment horizontal="center" vertical="top" wrapText="1"/>
    </xf>
    <xf numFmtId="0" fontId="2" fillId="0" borderId="0" xfId="428" applyFont="1" applyFill="1" applyBorder="1" applyAlignment="1">
      <alignment horizontal="left" vertical="top" wrapText="1"/>
    </xf>
    <xf numFmtId="0" fontId="17" fillId="0" borderId="3" xfId="326" applyFont="1" applyFill="1" applyBorder="1" applyAlignment="1">
      <alignment horizontal="center" wrapText="1"/>
    </xf>
    <xf numFmtId="223" fontId="3" fillId="0" borderId="3" xfId="428" applyNumberFormat="1" applyFont="1" applyFill="1" applyBorder="1" applyAlignment="1" applyProtection="1">
      <alignment horizontal="center" vertical="top" wrapText="1"/>
    </xf>
    <xf numFmtId="0" fontId="2" fillId="0" borderId="3" xfId="492" applyFont="1" applyFill="1" applyBorder="1" applyAlignment="1">
      <alignment horizontal="center" vertical="top" wrapText="1"/>
    </xf>
    <xf numFmtId="0" fontId="3" fillId="0" borderId="4" xfId="343" applyFont="1" applyBorder="1" applyAlignment="1">
      <alignment horizontal="center" vertical="top" wrapText="1"/>
    </xf>
    <xf numFmtId="0" fontId="3" fillId="0" borderId="0" xfId="343" applyFont="1" applyBorder="1" applyAlignment="1">
      <alignment horizontal="center" vertical="top" wrapText="1"/>
    </xf>
    <xf numFmtId="0" fontId="3" fillId="0" borderId="5" xfId="343" applyFont="1" applyBorder="1" applyAlignment="1">
      <alignment horizontal="center" vertical="top" wrapText="1"/>
    </xf>
    <xf numFmtId="0" fontId="2" fillId="2" borderId="5" xfId="326" applyFont="1" applyFill="1" applyBorder="1" applyAlignment="1">
      <alignment horizontal="left" vertical="top"/>
    </xf>
    <xf numFmtId="0" fontId="2" fillId="0" borderId="5" xfId="326" applyBorder="1" applyAlignment="1">
      <alignment horizontal="left" vertical="top"/>
    </xf>
    <xf numFmtId="0" fontId="2" fillId="0" borderId="5" xfId="326" applyFont="1" applyFill="1" applyBorder="1" applyAlignment="1">
      <alignment horizontal="left" vertical="top"/>
    </xf>
    <xf numFmtId="0" fontId="2" fillId="5" borderId="5" xfId="326" applyFont="1" applyFill="1" applyBorder="1" applyAlignment="1">
      <alignment horizontal="left" vertical="top"/>
    </xf>
    <xf numFmtId="0" fontId="3" fillId="0" borderId="3" xfId="326" applyFont="1" applyFill="1" applyBorder="1" applyAlignment="1">
      <alignment horizontal="center" vertical="top" wrapText="1"/>
    </xf>
    <xf numFmtId="2" fontId="3" fillId="0" borderId="3" xfId="326" applyNumberFormat="1" applyFont="1" applyFill="1" applyBorder="1" applyAlignment="1">
      <alignment horizontal="center" vertical="top" wrapText="1"/>
    </xf>
  </cellXfs>
  <cellStyles count="513">
    <cellStyle name="0mitP" xfId="11"/>
    <cellStyle name="0ohneP" xfId="12"/>
    <cellStyle name="10mitP" xfId="13"/>
    <cellStyle name="10mitP 2" xfId="14"/>
    <cellStyle name="10mitP 3" xfId="15"/>
    <cellStyle name="12mitP" xfId="16"/>
    <cellStyle name="12ohneP" xfId="17"/>
    <cellStyle name="13mitP" xfId="18"/>
    <cellStyle name="1mitP" xfId="19"/>
    <cellStyle name="1ohneP" xfId="20"/>
    <cellStyle name="20 % - Akzent1 2" xfId="21"/>
    <cellStyle name="20 % - Akzent1 2 2" xfId="22"/>
    <cellStyle name="20 % - Akzent1 3" xfId="23"/>
    <cellStyle name="20 % - Akzent1 3 2" xfId="24"/>
    <cellStyle name="20 % - Akzent1 4" xfId="25"/>
    <cellStyle name="20 % - Akzent1 4 2" xfId="26"/>
    <cellStyle name="20 % - Akzent1 5" xfId="27"/>
    <cellStyle name="20 % - Akzent1 6" xfId="28"/>
    <cellStyle name="20 % - Akzent2 2" xfId="29"/>
    <cellStyle name="20 % - Akzent2 2 2" xfId="30"/>
    <cellStyle name="20 % - Akzent2 3" xfId="31"/>
    <cellStyle name="20 % - Akzent2 3 2" xfId="32"/>
    <cellStyle name="20 % - Akzent2 4" xfId="33"/>
    <cellStyle name="20 % - Akzent2 4 2" xfId="34"/>
    <cellStyle name="20 % - Akzent2 5" xfId="35"/>
    <cellStyle name="20 % - Akzent2 6" xfId="36"/>
    <cellStyle name="20 % - Akzent3 2" xfId="37"/>
    <cellStyle name="20 % - Akzent3 2 2" xfId="38"/>
    <cellStyle name="20 % - Akzent3 3" xfId="39"/>
    <cellStyle name="20 % - Akzent3 3 2" xfId="40"/>
    <cellStyle name="20 % - Akzent3 4" xfId="41"/>
    <cellStyle name="20 % - Akzent3 4 2" xfId="42"/>
    <cellStyle name="20 % - Akzent3 5" xfId="43"/>
    <cellStyle name="20 % - Akzent3 6" xfId="44"/>
    <cellStyle name="20 % - Akzent4 2" xfId="45"/>
    <cellStyle name="20 % - Akzent4 2 2" xfId="46"/>
    <cellStyle name="20 % - Akzent4 3" xfId="47"/>
    <cellStyle name="20 % - Akzent4 3 2" xfId="48"/>
    <cellStyle name="20 % - Akzent4 4" xfId="49"/>
    <cellStyle name="20 % - Akzent4 4 2" xfId="50"/>
    <cellStyle name="20 % - Akzent4 5" xfId="51"/>
    <cellStyle name="20 % - Akzent4 6" xfId="52"/>
    <cellStyle name="20 % - Akzent5 2" xfId="53"/>
    <cellStyle name="20 % - Akzent5 2 2" xfId="54"/>
    <cellStyle name="20 % - Akzent5 3" xfId="55"/>
    <cellStyle name="20 % - Akzent5 3 2" xfId="56"/>
    <cellStyle name="20 % - Akzent5 4" xfId="57"/>
    <cellStyle name="20 % - Akzent5 4 2" xfId="58"/>
    <cellStyle name="20 % - Akzent5 5" xfId="59"/>
    <cellStyle name="20 % - Akzent5 6" xfId="60"/>
    <cellStyle name="20 % - Akzent6 2" xfId="61"/>
    <cellStyle name="20 % - Akzent6 2 2" xfId="62"/>
    <cellStyle name="20 % - Akzent6 3" xfId="63"/>
    <cellStyle name="20 % - Akzent6 3 2" xfId="64"/>
    <cellStyle name="20 % - Akzent6 4" xfId="65"/>
    <cellStyle name="20 % - Akzent6 4 2" xfId="66"/>
    <cellStyle name="20 % - Akzent6 5" xfId="67"/>
    <cellStyle name="20 % - Akzent6 6" xfId="68"/>
    <cellStyle name="20% - Accent1" xfId="430"/>
    <cellStyle name="20% - Accent2" xfId="431"/>
    <cellStyle name="20% - Accent3" xfId="432"/>
    <cellStyle name="20% - Accent4" xfId="433"/>
    <cellStyle name="20% - Accent5" xfId="434"/>
    <cellStyle name="20% - Accent6" xfId="435"/>
    <cellStyle name="20% - Akzent1" xfId="69"/>
    <cellStyle name="20% - Akzent1 2" xfId="70"/>
    <cellStyle name="20% - Akzent2" xfId="71"/>
    <cellStyle name="20% - Akzent2 2" xfId="72"/>
    <cellStyle name="20% - Akzent3" xfId="73"/>
    <cellStyle name="20% - Akzent3 2" xfId="74"/>
    <cellStyle name="20% - Akzent4" xfId="75"/>
    <cellStyle name="20% - Akzent4 2" xfId="76"/>
    <cellStyle name="20% - Akzent5" xfId="77"/>
    <cellStyle name="20% - Akzent5 2" xfId="78"/>
    <cellStyle name="20% - Akzent6" xfId="79"/>
    <cellStyle name="20% - Akzent6 2" xfId="80"/>
    <cellStyle name="2mitP" xfId="81"/>
    <cellStyle name="2ohneP" xfId="82"/>
    <cellStyle name="3mitP" xfId="83"/>
    <cellStyle name="3mitP 2" xfId="84"/>
    <cellStyle name="3mitP 3" xfId="85"/>
    <cellStyle name="3ohneP" xfId="86"/>
    <cellStyle name="4" xfId="87"/>
    <cellStyle name="40 % - Akzent1 2" xfId="88"/>
    <cellStyle name="40 % - Akzent1 2 2" xfId="89"/>
    <cellStyle name="40 % - Akzent1 3" xfId="90"/>
    <cellStyle name="40 % - Akzent1 3 2" xfId="91"/>
    <cellStyle name="40 % - Akzent1 4" xfId="92"/>
    <cellStyle name="40 % - Akzent1 4 2" xfId="93"/>
    <cellStyle name="40 % - Akzent1 5" xfId="94"/>
    <cellStyle name="40 % - Akzent1 6" xfId="95"/>
    <cellStyle name="40 % - Akzent2 2" xfId="96"/>
    <cellStyle name="40 % - Akzent2 2 2" xfId="97"/>
    <cellStyle name="40 % - Akzent2 3" xfId="98"/>
    <cellStyle name="40 % - Akzent2 3 2" xfId="99"/>
    <cellStyle name="40 % - Akzent2 4" xfId="100"/>
    <cellStyle name="40 % - Akzent2 4 2" xfId="101"/>
    <cellStyle name="40 % - Akzent2 5" xfId="102"/>
    <cellStyle name="40 % - Akzent2 6" xfId="103"/>
    <cellStyle name="40 % - Akzent3 2" xfId="104"/>
    <cellStyle name="40 % - Akzent3 2 2" xfId="105"/>
    <cellStyle name="40 % - Akzent3 3" xfId="106"/>
    <cellStyle name="40 % - Akzent3 3 2" xfId="107"/>
    <cellStyle name="40 % - Akzent3 4" xfId="108"/>
    <cellStyle name="40 % - Akzent3 4 2" xfId="109"/>
    <cellStyle name="40 % - Akzent3 5" xfId="110"/>
    <cellStyle name="40 % - Akzent3 6" xfId="111"/>
    <cellStyle name="40 % - Akzent4 2" xfId="112"/>
    <cellStyle name="40 % - Akzent4 2 2" xfId="113"/>
    <cellStyle name="40 % - Akzent4 3" xfId="114"/>
    <cellStyle name="40 % - Akzent4 3 2" xfId="115"/>
    <cellStyle name="40 % - Akzent4 4" xfId="116"/>
    <cellStyle name="40 % - Akzent4 4 2" xfId="117"/>
    <cellStyle name="40 % - Akzent4 5" xfId="118"/>
    <cellStyle name="40 % - Akzent4 6" xfId="119"/>
    <cellStyle name="40 % - Akzent5 2" xfId="120"/>
    <cellStyle name="40 % - Akzent5 2 2" xfId="121"/>
    <cellStyle name="40 % - Akzent5 3" xfId="122"/>
    <cellStyle name="40 % - Akzent5 3 2" xfId="123"/>
    <cellStyle name="40 % - Akzent5 4" xfId="124"/>
    <cellStyle name="40 % - Akzent5 4 2" xfId="125"/>
    <cellStyle name="40 % - Akzent5 5" xfId="126"/>
    <cellStyle name="40 % - Akzent5 6" xfId="127"/>
    <cellStyle name="40 % - Akzent6 2" xfId="128"/>
    <cellStyle name="40 % - Akzent6 2 2" xfId="129"/>
    <cellStyle name="40 % - Akzent6 3" xfId="130"/>
    <cellStyle name="40 % - Akzent6 3 2" xfId="131"/>
    <cellStyle name="40 % - Akzent6 4" xfId="132"/>
    <cellStyle name="40 % - Akzent6 4 2" xfId="133"/>
    <cellStyle name="40 % - Akzent6 5" xfId="134"/>
    <cellStyle name="40 % - Akzent6 6" xfId="135"/>
    <cellStyle name="40% - Accent1" xfId="436"/>
    <cellStyle name="40% - Accent2" xfId="437"/>
    <cellStyle name="40% - Accent3" xfId="438"/>
    <cellStyle name="40% - Accent4" xfId="439"/>
    <cellStyle name="40% - Accent5" xfId="440"/>
    <cellStyle name="40% - Accent6" xfId="441"/>
    <cellStyle name="40% - Akzent1" xfId="136"/>
    <cellStyle name="40% - Akzent1 2" xfId="137"/>
    <cellStyle name="40% - Akzent2" xfId="138"/>
    <cellStyle name="40% - Akzent2 2" xfId="139"/>
    <cellStyle name="40% - Akzent3" xfId="140"/>
    <cellStyle name="40% - Akzent3 2" xfId="141"/>
    <cellStyle name="40% - Akzent4" xfId="142"/>
    <cellStyle name="40% - Akzent4 2" xfId="143"/>
    <cellStyle name="40% - Akzent5" xfId="144"/>
    <cellStyle name="40% - Akzent5 2" xfId="145"/>
    <cellStyle name="40% - Akzent6" xfId="146"/>
    <cellStyle name="40% - Akzent6 2" xfId="147"/>
    <cellStyle name="4mitP" xfId="148"/>
    <cellStyle name="4ohneP" xfId="149"/>
    <cellStyle name="5" xfId="150"/>
    <cellStyle name="6" xfId="151"/>
    <cellStyle name="60 % - Akzent1 2" xfId="152"/>
    <cellStyle name="60 % - Akzent1 2 2" xfId="153"/>
    <cellStyle name="60 % - Akzent1 3" xfId="154"/>
    <cellStyle name="60 % - Akzent2 2" xfId="155"/>
    <cellStyle name="60 % - Akzent2 2 2" xfId="156"/>
    <cellStyle name="60 % - Akzent2 3" xfId="157"/>
    <cellStyle name="60 % - Akzent3 2" xfId="158"/>
    <cellStyle name="60 % - Akzent3 2 2" xfId="159"/>
    <cellStyle name="60 % - Akzent3 3" xfId="160"/>
    <cellStyle name="60 % - Akzent4 2" xfId="161"/>
    <cellStyle name="60 % - Akzent4 2 2" xfId="162"/>
    <cellStyle name="60 % - Akzent4 3" xfId="163"/>
    <cellStyle name="60 % - Akzent5 2" xfId="164"/>
    <cellStyle name="60 % - Akzent5 2 2" xfId="165"/>
    <cellStyle name="60 % - Akzent5 3" xfId="166"/>
    <cellStyle name="60 % - Akzent6 2" xfId="167"/>
    <cellStyle name="60 % - Akzent6 2 2" xfId="168"/>
    <cellStyle name="60 % - Akzent6 3" xfId="169"/>
    <cellStyle name="60% - Accent1" xfId="442"/>
    <cellStyle name="60% - Accent2" xfId="443"/>
    <cellStyle name="60% - Accent3" xfId="444"/>
    <cellStyle name="60% - Accent4" xfId="445"/>
    <cellStyle name="60% - Accent5" xfId="446"/>
    <cellStyle name="60% - Accent6" xfId="447"/>
    <cellStyle name="60% - Akzent1" xfId="170"/>
    <cellStyle name="60% - Akzent1 2" xfId="171"/>
    <cellStyle name="60% - Akzent2" xfId="172"/>
    <cellStyle name="60% - Akzent2 2" xfId="173"/>
    <cellStyle name="60% - Akzent3" xfId="174"/>
    <cellStyle name="60% - Akzent3 2" xfId="175"/>
    <cellStyle name="60% - Akzent4" xfId="176"/>
    <cellStyle name="60% - Akzent4 2" xfId="177"/>
    <cellStyle name="60% - Akzent5" xfId="178"/>
    <cellStyle name="60% - Akzent5 2" xfId="179"/>
    <cellStyle name="60% - Akzent6" xfId="180"/>
    <cellStyle name="60% - Akzent6 2" xfId="181"/>
    <cellStyle name="6mitP" xfId="182"/>
    <cellStyle name="6mitP 2" xfId="183"/>
    <cellStyle name="6mitP 3" xfId="184"/>
    <cellStyle name="6ohneP" xfId="185"/>
    <cellStyle name="7mitP" xfId="186"/>
    <cellStyle name="7mitP 2" xfId="187"/>
    <cellStyle name="7mitP 3" xfId="188"/>
    <cellStyle name="9" xfId="189"/>
    <cellStyle name="9mitP" xfId="190"/>
    <cellStyle name="9ohneP" xfId="191"/>
    <cellStyle name="Accent1" xfId="448"/>
    <cellStyle name="Accent2" xfId="449"/>
    <cellStyle name="Accent3" xfId="450"/>
    <cellStyle name="Accent4" xfId="451"/>
    <cellStyle name="Accent5" xfId="452"/>
    <cellStyle name="Accent6" xfId="453"/>
    <cellStyle name="Akzent1 2" xfId="192"/>
    <cellStyle name="Akzent1 2 2" xfId="193"/>
    <cellStyle name="Akzent1 2 3" xfId="194"/>
    <cellStyle name="Akzent1 3" xfId="195"/>
    <cellStyle name="Akzent2 2" xfId="196"/>
    <cellStyle name="Akzent2 2 2" xfId="197"/>
    <cellStyle name="Akzent2 2 3" xfId="198"/>
    <cellStyle name="Akzent2 3" xfId="199"/>
    <cellStyle name="Akzent3 2" xfId="200"/>
    <cellStyle name="Akzent3 2 2" xfId="201"/>
    <cellStyle name="Akzent3 2 3" xfId="202"/>
    <cellStyle name="Akzent3 3" xfId="203"/>
    <cellStyle name="Akzent4 2" xfId="204"/>
    <cellStyle name="Akzent4 2 2" xfId="205"/>
    <cellStyle name="Akzent4 2 3" xfId="206"/>
    <cellStyle name="Akzent4 3" xfId="207"/>
    <cellStyle name="Akzent5 2" xfId="208"/>
    <cellStyle name="Akzent5 2 2" xfId="209"/>
    <cellStyle name="Akzent5 2 3" xfId="210"/>
    <cellStyle name="Akzent5 3" xfId="211"/>
    <cellStyle name="Akzent6 2" xfId="212"/>
    <cellStyle name="Akzent6 2 2" xfId="213"/>
    <cellStyle name="Akzent6 2 3" xfId="214"/>
    <cellStyle name="Akzent6 3" xfId="215"/>
    <cellStyle name="AllgAus" xfId="216"/>
    <cellStyle name="AllgEin" xfId="217"/>
    <cellStyle name="Aus" xfId="218"/>
    <cellStyle name="Ausgabe 2" xfId="219"/>
    <cellStyle name="Ausgabe 2 2" xfId="220"/>
    <cellStyle name="Ausgabe 2 3" xfId="221"/>
    <cellStyle name="Ausgabe 3" xfId="222"/>
    <cellStyle name="Bad" xfId="454"/>
    <cellStyle name="BasisOhneNK" xfId="223"/>
    <cellStyle name="Berechnung 2" xfId="224"/>
    <cellStyle name="Berechnung 2 2" xfId="225"/>
    <cellStyle name="Berechnung 2 3" xfId="226"/>
    <cellStyle name="Berechnung 3" xfId="227"/>
    <cellStyle name="bin" xfId="228"/>
    <cellStyle name="blue" xfId="229"/>
    <cellStyle name="Calculation" xfId="455"/>
    <cellStyle name="cell" xfId="1"/>
    <cellStyle name="cell 3 2 2" xfId="507"/>
    <cellStyle name="cell 3 2 2 2 10" xfId="508"/>
    <cellStyle name="Check Cell" xfId="456"/>
    <cellStyle name="Col&amp;RowHeadings" xfId="230"/>
    <cellStyle name="ColCodes" xfId="231"/>
    <cellStyle name="ColTitles" xfId="232"/>
    <cellStyle name="column" xfId="2"/>
    <cellStyle name="Comma" xfId="501"/>
    <cellStyle name="Comma [0]_00grad" xfId="233"/>
    <cellStyle name="Comma 2" xfId="457"/>
    <cellStyle name="Comma_00grad" xfId="234"/>
    <cellStyle name="Currency [0]_00grad" xfId="235"/>
    <cellStyle name="Currency_00grad" xfId="236"/>
    <cellStyle name="DataEntryCells" xfId="237"/>
    <cellStyle name="Eingabe 2" xfId="238"/>
    <cellStyle name="Eingabe 2 2" xfId="239"/>
    <cellStyle name="Eingabe 2 3" xfId="240"/>
    <cellStyle name="Eingabe 3" xfId="241"/>
    <cellStyle name="ErfAus" xfId="242"/>
    <cellStyle name="ErfEin" xfId="243"/>
    <cellStyle name="Ergebnis 2" xfId="244"/>
    <cellStyle name="Ergebnis 2 2" xfId="245"/>
    <cellStyle name="Ergebnis 2 3" xfId="246"/>
    <cellStyle name="Ergebnis 3" xfId="247"/>
    <cellStyle name="Erklärender Text 2" xfId="248"/>
    <cellStyle name="Erklärender Text 2 2" xfId="249"/>
    <cellStyle name="Erklärender Text 2 3" xfId="250"/>
    <cellStyle name="Erklärender Text 3" xfId="251"/>
    <cellStyle name="ErrRpt_DataEntryCells" xfId="252"/>
    <cellStyle name="ErrRpt-DataEntryCells" xfId="253"/>
    <cellStyle name="ErrRpt-GreyBackground" xfId="254"/>
    <cellStyle name="Euro" xfId="255"/>
    <cellStyle name="Euro 2" xfId="256"/>
    <cellStyle name="Euro 3" xfId="257"/>
    <cellStyle name="Explanatory Text" xfId="458"/>
    <cellStyle name="Finz2Ein" xfId="258"/>
    <cellStyle name="Finz3Ein" xfId="259"/>
    <cellStyle name="FinzAus" xfId="260"/>
    <cellStyle name="FinzEin" xfId="261"/>
    <cellStyle name="FordDM" xfId="262"/>
    <cellStyle name="FordEU" xfId="263"/>
    <cellStyle name="formula" xfId="3"/>
    <cellStyle name="FreiWeiß" xfId="264"/>
    <cellStyle name="Fuss" xfId="265"/>
    <cellStyle name="gap" xfId="4"/>
    <cellStyle name="GesperrtGelb" xfId="266"/>
    <cellStyle name="GesperrtSchraffiert" xfId="267"/>
    <cellStyle name="GJhrEin" xfId="268"/>
    <cellStyle name="Good" xfId="459"/>
    <cellStyle name="GreyBackground" xfId="5"/>
    <cellStyle name="Gut 2" xfId="269"/>
    <cellStyle name="Gut 2 2" xfId="270"/>
    <cellStyle name="Gut 2 3" xfId="271"/>
    <cellStyle name="Gut 3" xfId="272"/>
    <cellStyle name="Header1" xfId="273"/>
    <cellStyle name="Header2" xfId="274"/>
    <cellStyle name="Heading 1" xfId="460"/>
    <cellStyle name="Heading 2" xfId="461"/>
    <cellStyle name="Heading 3" xfId="462"/>
    <cellStyle name="Heading 4" xfId="463"/>
    <cellStyle name="Hyperlink" xfId="6" builtinId="8"/>
    <cellStyle name="Hyperlink 2" xfId="275"/>
    <cellStyle name="Hyperlink 2 2" xfId="276"/>
    <cellStyle name="Hyperlink 2 3" xfId="512"/>
    <cellStyle name="Hyperlink 3" xfId="277"/>
    <cellStyle name="Hyperlink 3 2" xfId="278"/>
    <cellStyle name="Hyperlink 4" xfId="279"/>
    <cellStyle name="Hyperlink 4 2" xfId="280"/>
    <cellStyle name="Hyperlink 4 3" xfId="281"/>
    <cellStyle name="Hyperlink 5" xfId="282"/>
    <cellStyle name="Hyperlink 6" xfId="283"/>
    <cellStyle name="Hyperlink 6 2" xfId="284"/>
    <cellStyle name="Hyperlink 7" xfId="486"/>
    <cellStyle name="Hyperlink 8" xfId="493"/>
    <cellStyle name="Input" xfId="464"/>
    <cellStyle name="ISC" xfId="285"/>
    <cellStyle name="ISC 2" xfId="286"/>
    <cellStyle name="ISC 2 2" xfId="287"/>
    <cellStyle name="isced" xfId="288"/>
    <cellStyle name="ISCED Titles" xfId="289"/>
    <cellStyle name="isced_05enrl_REVISED_2" xfId="465"/>
    <cellStyle name="Königstein" xfId="466"/>
    <cellStyle name="Kopf" xfId="290"/>
    <cellStyle name="level1a" xfId="291"/>
    <cellStyle name="level2" xfId="292"/>
    <cellStyle name="level2a" xfId="293"/>
    <cellStyle name="level3" xfId="7"/>
    <cellStyle name="Linked Cell" xfId="467"/>
    <cellStyle name="Migliaia (0)_conti99" xfId="294"/>
    <cellStyle name="Milliers [0]_8GRAD" xfId="468"/>
    <cellStyle name="Milliers_8GRAD" xfId="469"/>
    <cellStyle name="mitP" xfId="295"/>
    <cellStyle name="Monétaire [0]_8GRAD" xfId="470"/>
    <cellStyle name="Monétaire_8GRAD" xfId="471"/>
    <cellStyle name="Neutral 2" xfId="296"/>
    <cellStyle name="Neutral 2 2" xfId="297"/>
    <cellStyle name="Neutral 2 3" xfId="298"/>
    <cellStyle name="Neutral 3" xfId="299"/>
    <cellStyle name="nf2" xfId="472"/>
    <cellStyle name="Normal" xfId="426"/>
    <cellStyle name="Normal 10" xfId="509"/>
    <cellStyle name="Normal 10 2" xfId="427"/>
    <cellStyle name="Normal 11" xfId="510"/>
    <cellStyle name="Normal 11 2" xfId="473"/>
    <cellStyle name="Normal 12" xfId="511"/>
    <cellStyle name="Normal 2" xfId="474"/>
    <cellStyle name="Normal 2 2" xfId="475"/>
    <cellStyle name="Normal 2_TC_B1_WP" xfId="476"/>
    <cellStyle name="Normal 3" xfId="477"/>
    <cellStyle name="Normal 3 2 2 2 2" xfId="499"/>
    <cellStyle name="Normal_00enrl" xfId="300"/>
    <cellStyle name="Normal_B1.1b" xfId="504"/>
    <cellStyle name="Normal_B1.1c" xfId="505"/>
    <cellStyle name="Normal_C1.1a" xfId="428"/>
    <cellStyle name="Normal_C2.2" xfId="494"/>
    <cellStyle name="Normal_C3" xfId="492"/>
    <cellStyle name="Normal_G1.1" xfId="496"/>
    <cellStyle name="Normal_G1.1_1" xfId="495"/>
    <cellStyle name="Normal_G1.2" xfId="497"/>
    <cellStyle name="Normal_G4.1" xfId="500"/>
    <cellStyle name="Note" xfId="478"/>
    <cellStyle name="Notiz 2" xfId="301"/>
    <cellStyle name="Notiz 2 2" xfId="302"/>
    <cellStyle name="Notiz 2 3" xfId="303"/>
    <cellStyle name="Notiz 3" xfId="304"/>
    <cellStyle name="Notiz 3 2" xfId="305"/>
    <cellStyle name="Notiz 4" xfId="306"/>
    <cellStyle name="Notiz 4 2" xfId="307"/>
    <cellStyle name="Notiz 5" xfId="308"/>
    <cellStyle name="Notiz 5 2" xfId="309"/>
    <cellStyle name="Notiz 6" xfId="310"/>
    <cellStyle name="Notiz 7" xfId="311"/>
    <cellStyle name="o.Tausender" xfId="312"/>
    <cellStyle name="ohneP" xfId="313"/>
    <cellStyle name="Output" xfId="479"/>
    <cellStyle name="Percent_1 SubOverv.USd" xfId="314"/>
    <cellStyle name="row" xfId="8"/>
    <cellStyle name="RowCodes" xfId="315"/>
    <cellStyle name="Row-Col Headings" xfId="316"/>
    <cellStyle name="RowTitles" xfId="317"/>
    <cellStyle name="RowTitles1-Detail" xfId="318"/>
    <cellStyle name="RowTitles-Col2" xfId="319"/>
    <cellStyle name="RowTitles-Detail" xfId="320"/>
    <cellStyle name="Schlecht 2" xfId="321"/>
    <cellStyle name="Schlecht 2 2" xfId="322"/>
    <cellStyle name="Schlecht 2 3" xfId="323"/>
    <cellStyle name="Schlecht 3" xfId="324"/>
    <cellStyle name="Standard" xfId="0" builtinId="0"/>
    <cellStyle name="Standard 10" xfId="325"/>
    <cellStyle name="Standard 11" xfId="326"/>
    <cellStyle name="Standard 11 2" xfId="327"/>
    <cellStyle name="Standard 12" xfId="328"/>
    <cellStyle name="Standard 12 2" xfId="329"/>
    <cellStyle name="Standard 13" xfId="330"/>
    <cellStyle name="Standard 13 2" xfId="331"/>
    <cellStyle name="Standard 14" xfId="332"/>
    <cellStyle name="Standard 15" xfId="333"/>
    <cellStyle name="Standard 16" xfId="334"/>
    <cellStyle name="Standard 16 2" xfId="335"/>
    <cellStyle name="Standard 17" xfId="336"/>
    <cellStyle name="Standard 17 2" xfId="337"/>
    <cellStyle name="Standard 18" xfId="338"/>
    <cellStyle name="Standard 19" xfId="339"/>
    <cellStyle name="Standard 2" xfId="10"/>
    <cellStyle name="Standard 2 2" xfId="340"/>
    <cellStyle name="Standard 2 2 2" xfId="341"/>
    <cellStyle name="Standard 2 3" xfId="342"/>
    <cellStyle name="Standard 2 3 2" xfId="343"/>
    <cellStyle name="Standard 2 4" xfId="344"/>
    <cellStyle name="Standard 2 4 2" xfId="345"/>
    <cellStyle name="Standard 2 5" xfId="346"/>
    <cellStyle name="Standard 2 6" xfId="347"/>
    <cellStyle name="Standard 2 7" xfId="348"/>
    <cellStyle name="Standard 20" xfId="349"/>
    <cellStyle name="Standard 21" xfId="350"/>
    <cellStyle name="Standard 22" xfId="487"/>
    <cellStyle name="Standard 23" xfId="490"/>
    <cellStyle name="Standard 3" xfId="351"/>
    <cellStyle name="Standard 3 2" xfId="352"/>
    <cellStyle name="Standard 3 2 2" xfId="353"/>
    <cellStyle name="Standard 3 3" xfId="354"/>
    <cellStyle name="Standard 4" xfId="355"/>
    <cellStyle name="Standard 4 2" xfId="356"/>
    <cellStyle name="Standard 4 2 2" xfId="357"/>
    <cellStyle name="Standard 4 3" xfId="358"/>
    <cellStyle name="Standard 4 4" xfId="359"/>
    <cellStyle name="Standard 4 5" xfId="491"/>
    <cellStyle name="Standard 5" xfId="360"/>
    <cellStyle name="Standard 5 2" xfId="361"/>
    <cellStyle name="Standard 5 3" xfId="362"/>
    <cellStyle name="Standard 6" xfId="363"/>
    <cellStyle name="Standard 6 2" xfId="364"/>
    <cellStyle name="Standard 6 2 2" xfId="365"/>
    <cellStyle name="Standard 7" xfId="366"/>
    <cellStyle name="Standard 7 2" xfId="367"/>
    <cellStyle name="Standard 8" xfId="368"/>
    <cellStyle name="Standard 8 2" xfId="369"/>
    <cellStyle name="Standard 8 3" xfId="370"/>
    <cellStyle name="Standard 9" xfId="371"/>
    <cellStyle name="Standard 9 2" xfId="372"/>
    <cellStyle name="Standard 9 3" xfId="373"/>
    <cellStyle name="Standard_2002TAB_2_2" xfId="502"/>
    <cellStyle name="Standard_A3-1_Tab_Abschlussquoten_Tertiärbereich" xfId="425"/>
    <cellStyle name="Standard_C1-1_Tab_Bildungsbeteiligung" xfId="489"/>
    <cellStyle name="Standard_C1-1a_Tab_Bildungsbeteiligung" xfId="488"/>
    <cellStyle name="Standard_D2-1_Tab_Klassengroesse" xfId="506"/>
    <cellStyle name="Standard_OECD04-B1-neu" xfId="429"/>
    <cellStyle name="Standard_Pers_Dec402" xfId="503"/>
    <cellStyle name="Standard_T_C2_4_nach_red" xfId="498"/>
    <cellStyle name="Tabelle grau" xfId="374"/>
    <cellStyle name="Tabelle Weiss" xfId="375"/>
    <cellStyle name="Tabellenkopf" xfId="376"/>
    <cellStyle name="Table No." xfId="480"/>
    <cellStyle name="Table Title" xfId="481"/>
    <cellStyle name="temp" xfId="377"/>
    <cellStyle name="Text grau" xfId="378"/>
    <cellStyle name="Text grau 2" xfId="379"/>
    <cellStyle name="Text grau 3" xfId="380"/>
    <cellStyle name="Text weiß" xfId="381"/>
    <cellStyle name="Title" xfId="482"/>
    <cellStyle name="title1" xfId="9"/>
    <cellStyle name="Total" xfId="483"/>
    <cellStyle name="Tsd" xfId="484"/>
    <cellStyle name="TxtAus" xfId="382"/>
    <cellStyle name="TxtEin" xfId="383"/>
    <cellStyle name="Überschrift 1 2" xfId="384"/>
    <cellStyle name="Überschrift 1 2 2" xfId="385"/>
    <cellStyle name="Überschrift 2 2" xfId="386"/>
    <cellStyle name="Überschrift 2 2 2" xfId="387"/>
    <cellStyle name="Überschrift 3 2" xfId="388"/>
    <cellStyle name="Überschrift 3 2 2" xfId="389"/>
    <cellStyle name="Überschrift 4 2" xfId="390"/>
    <cellStyle name="Überschrift 4 2 2" xfId="391"/>
    <cellStyle name="Überschrift 5" xfId="392"/>
    <cellStyle name="Verknüpfte Zelle 2" xfId="393"/>
    <cellStyle name="Verknüpfte Zelle 2 2" xfId="394"/>
    <cellStyle name="Verknüpfte Zelle 2 3" xfId="395"/>
    <cellStyle name="Verknüpfte Zelle 3" xfId="396"/>
    <cellStyle name="Versuch" xfId="397"/>
    <cellStyle name="Währung 2" xfId="398"/>
    <cellStyle name="Währung 2 2" xfId="399"/>
    <cellStyle name="Währung 3" xfId="400"/>
    <cellStyle name="Währung 3 2" xfId="401"/>
    <cellStyle name="Warnender Text 2" xfId="402"/>
    <cellStyle name="Warnender Text 2 2" xfId="403"/>
    <cellStyle name="Warnender Text 2 3" xfId="404"/>
    <cellStyle name="Warnender Text 3" xfId="405"/>
    <cellStyle name="Warning Text" xfId="485"/>
    <cellStyle name="WisysEin" xfId="406"/>
    <cellStyle name="WzAus" xfId="407"/>
    <cellStyle name="WzEin" xfId="408"/>
    <cellStyle name="Zelle mit 2.Komma" xfId="409"/>
    <cellStyle name="Zelle mit Rand" xfId="410"/>
    <cellStyle name="Zelle überprüfen 2" xfId="411"/>
    <cellStyle name="Zelle überprüfen 2 2" xfId="412"/>
    <cellStyle name="Zelle überprüfen 2 3" xfId="413"/>
    <cellStyle name="Zelle überprüfen 3" xfId="414"/>
    <cellStyle name="자리수" xfId="415"/>
    <cellStyle name="자리수0" xfId="416"/>
    <cellStyle name="콤마 [0]_ACCOUNT" xfId="417"/>
    <cellStyle name="콤마_ACCOUNT" xfId="418"/>
    <cellStyle name="통화 [0]_ACCOUNT" xfId="419"/>
    <cellStyle name="통화_ACCOUNT" xfId="420"/>
    <cellStyle name="퍼센트" xfId="421"/>
    <cellStyle name="표준_9511REV" xfId="422"/>
    <cellStyle name="화폐기호" xfId="423"/>
    <cellStyle name="화폐기호0" xfId="424"/>
  </cellStyles>
  <dxfs count="120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C7E00"/>
      <rgbColor rgb="000000FF"/>
      <rgbColor rgb="00FFFF00"/>
      <rgbColor rgb="00FF00FF"/>
      <rgbColor rgb="00EAEAEA"/>
      <rgbColor rgb="00800000"/>
      <rgbColor rgb="00FFB973"/>
      <rgbColor rgb="00000080"/>
      <rgbColor rgb="00FFFF99"/>
      <rgbColor rgb="00FF3300"/>
      <rgbColor rgb="000099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FFCC"/>
      <rgbColor rgb="00CCFFFF"/>
      <rgbColor rgb="00FF6600"/>
      <rgbColor rgb="00FFFF00"/>
      <rgbColor rgb="0099CCFF"/>
      <rgbColor rgb="00FF99CC"/>
      <rgbColor rgb="00CC0000"/>
      <rgbColor rgb="00D5EAFF"/>
      <rgbColor rgb="003366FF"/>
      <rgbColor rgb="00DDDDDD"/>
      <rgbColor rgb="00FFFF66"/>
      <rgbColor rgb="00A7D3FF"/>
      <rgbColor rgb="0049A4FF"/>
      <rgbColor rgb="000059BE"/>
      <rgbColor rgb="00FA605C"/>
      <rgbColor rgb="00969696"/>
      <rgbColor rgb="00FF99CC"/>
      <rgbColor rgb="00FFAD35"/>
      <rgbColor rgb="00FDDA9B"/>
      <rgbColor rgb="00FFFFCC"/>
      <rgbColor rgb="00142496"/>
      <rgbColor rgb="00FF0000"/>
      <rgbColor rgb="00FFA795"/>
      <rgbColor rgb="00333333"/>
    </indexedColors>
    <mruColors>
      <color rgb="FFFFFF99"/>
      <color rgb="FF0066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5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'Tab_C1-1b'!#REF!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'Tab_C1-1b'!#REF!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'Tab_C1-1b'!#REF!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297984"/>
        <c:axId val="185881088"/>
      </c:barChart>
      <c:catAx>
        <c:axId val="18429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588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881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4297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'Tab_C2-1'!#REF!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'Tab_C2-1'!#REF!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'Tab_C2-1'!#REF!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904000"/>
        <c:axId val="189483264"/>
      </c:barChart>
      <c:catAx>
        <c:axId val="18790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948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48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7904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'Tab_C2-2'!#REF!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'Tab_C2-2'!#REF!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'Tab_C2-2'!#REF!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'Tab_C2-2'!#REF!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7906048"/>
        <c:axId val="189515456"/>
      </c:barChart>
      <c:catAx>
        <c:axId val="187906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MetaNormalLF-Roman"/>
                <a:ea typeface="MetaNormalLF-Roman"/>
                <a:cs typeface="MetaNormalLF-Roman"/>
              </a:defRPr>
            </a:pPr>
            <a:endParaRPr lang="de-DE"/>
          </a:p>
        </c:txPr>
        <c:crossAx val="18951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51545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MetaNormalLF-Roman"/>
                <a:ea typeface="MetaNormalLF-Roman"/>
                <a:cs typeface="MetaNormalLF-Roman"/>
              </a:defRPr>
            </a:pPr>
            <a:endParaRPr lang="de-DE"/>
          </a:p>
        </c:txPr>
        <c:crossAx val="187906048"/>
        <c:crosses val="autoZero"/>
        <c:crossBetween val="between"/>
      </c:valAx>
      <c:spPr>
        <a:solidFill>
          <a:srgbClr val="C0C0C0"/>
        </a:solidFill>
        <a:ln w="3175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MetaNormalLF-Roman"/>
              <a:ea typeface="MetaNormalLF-Roman"/>
              <a:cs typeface="MetaNormalLF-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MetaNormalLF-Roman"/>
          <a:ea typeface="MetaNormalLF-Roman"/>
          <a:cs typeface="MetaNormalLF-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152893</xdr:rowOff>
    </xdr:from>
    <xdr:to>
      <xdr:col>7</xdr:col>
      <xdr:colOff>628649</xdr:colOff>
      <xdr:row>49</xdr:row>
      <xdr:rowOff>134879</xdr:rowOff>
    </xdr:to>
    <xdr:pic>
      <xdr:nvPicPr>
        <xdr:cNvPr id="3" name="Grafik 2" descr="Bildschirmausschnitt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3393"/>
          <a:ext cx="5448299" cy="775438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33</xdr:row>
      <xdr:rowOff>0</xdr:rowOff>
    </xdr:from>
    <xdr:to>
      <xdr:col>17</xdr:col>
      <xdr:colOff>0</xdr:colOff>
      <xdr:row>33</xdr:row>
      <xdr:rowOff>0</xdr:rowOff>
    </xdr:to>
    <xdr:graphicFrame macro="">
      <xdr:nvGraphicFramePr>
        <xdr:cNvPr id="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0.46748</cdr:x>
      <cdr:y>0.06494</cdr:y>
    </cdr:from>
    <cdr:to>
      <cdr:x>1</cdr:x>
      <cdr:y>0.23374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184" y="50800"/>
          <a:ext cx="390563" cy="123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Age 18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4648200" y="971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Average duration of early childhood education in years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Durée moyenne de la préscolarité en années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46482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46482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5" name="Text 5"/>
        <xdr:cNvSpPr txBox="1">
          <a:spLocks noChangeArrowheads="1"/>
        </xdr:cNvSpPr>
      </xdr:nvSpPr>
      <xdr:spPr bwMode="auto">
        <a:xfrm>
          <a:off x="46482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46482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46482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8" name="Text 8"/>
        <xdr:cNvSpPr txBox="1">
          <a:spLocks noChangeArrowheads="1"/>
        </xdr:cNvSpPr>
      </xdr:nvSpPr>
      <xdr:spPr bwMode="auto">
        <a:xfrm>
          <a:off x="46482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" name="Text 9"/>
        <xdr:cNvSpPr txBox="1">
          <a:spLocks noChangeArrowheads="1"/>
        </xdr:cNvSpPr>
      </xdr:nvSpPr>
      <xdr:spPr bwMode="auto">
        <a:xfrm>
          <a:off x="46482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" name="Text 10"/>
        <xdr:cNvSpPr txBox="1">
          <a:spLocks noChangeArrowheads="1"/>
        </xdr:cNvSpPr>
      </xdr:nvSpPr>
      <xdr:spPr bwMode="auto">
        <a:xfrm>
          <a:off x="46482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1" name="Text 11"/>
        <xdr:cNvSpPr txBox="1">
          <a:spLocks noChangeArrowheads="1"/>
        </xdr:cNvSpPr>
      </xdr:nvSpPr>
      <xdr:spPr bwMode="auto">
        <a:xfrm>
          <a:off x="46482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2" name="Text 12"/>
        <xdr:cNvSpPr txBox="1">
          <a:spLocks noChangeArrowheads="1"/>
        </xdr:cNvSpPr>
      </xdr:nvSpPr>
      <xdr:spPr bwMode="auto">
        <a:xfrm>
          <a:off x="46482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3" name="Text 13"/>
        <xdr:cNvSpPr txBox="1">
          <a:spLocks noChangeArrowheads="1"/>
        </xdr:cNvSpPr>
      </xdr:nvSpPr>
      <xdr:spPr bwMode="auto">
        <a:xfrm>
          <a:off x="46482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4" name="Text 14"/>
        <xdr:cNvSpPr txBox="1">
          <a:spLocks noChangeArrowheads="1"/>
        </xdr:cNvSpPr>
      </xdr:nvSpPr>
      <xdr:spPr bwMode="auto">
        <a:xfrm>
          <a:off x="1743075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5" name="Text 15"/>
        <xdr:cNvSpPr txBox="1">
          <a:spLocks noChangeArrowheads="1"/>
        </xdr:cNvSpPr>
      </xdr:nvSpPr>
      <xdr:spPr bwMode="auto">
        <a:xfrm>
          <a:off x="46482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6" name="Text 16"/>
        <xdr:cNvSpPr txBox="1">
          <a:spLocks noChangeArrowheads="1"/>
        </xdr:cNvSpPr>
      </xdr:nvSpPr>
      <xdr:spPr bwMode="auto">
        <a:xfrm>
          <a:off x="116205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" name="Text 17"/>
        <xdr:cNvSpPr txBox="1">
          <a:spLocks noChangeArrowheads="1"/>
        </xdr:cNvSpPr>
      </xdr:nvSpPr>
      <xdr:spPr bwMode="auto">
        <a:xfrm>
          <a:off x="116205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8" name="Text 18"/>
        <xdr:cNvSpPr txBox="1">
          <a:spLocks noChangeArrowheads="1"/>
        </xdr:cNvSpPr>
      </xdr:nvSpPr>
      <xdr:spPr bwMode="auto">
        <a:xfrm>
          <a:off x="116205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9" name="Text 21"/>
        <xdr:cNvSpPr txBox="1">
          <a:spLocks noChangeArrowheads="1"/>
        </xdr:cNvSpPr>
      </xdr:nvSpPr>
      <xdr:spPr bwMode="auto">
        <a:xfrm>
          <a:off x="1743075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20" name="Text 24"/>
        <xdr:cNvSpPr txBox="1">
          <a:spLocks noChangeArrowheads="1"/>
        </xdr:cNvSpPr>
      </xdr:nvSpPr>
      <xdr:spPr bwMode="auto">
        <a:xfrm>
          <a:off x="46482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1" name="Text 59"/>
        <xdr:cNvSpPr txBox="1">
          <a:spLocks noChangeArrowheads="1"/>
        </xdr:cNvSpPr>
      </xdr:nvSpPr>
      <xdr:spPr bwMode="auto">
        <a:xfrm>
          <a:off x="116205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22" name="Text 64"/>
        <xdr:cNvSpPr txBox="1">
          <a:spLocks noChangeArrowheads="1"/>
        </xdr:cNvSpPr>
      </xdr:nvSpPr>
      <xdr:spPr bwMode="auto">
        <a:xfrm>
          <a:off x="46482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23" name="Text 65"/>
        <xdr:cNvSpPr txBox="1">
          <a:spLocks noChangeArrowheads="1"/>
        </xdr:cNvSpPr>
      </xdr:nvSpPr>
      <xdr:spPr bwMode="auto">
        <a:xfrm>
          <a:off x="46482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24" name="Text 66"/>
        <xdr:cNvSpPr txBox="1">
          <a:spLocks noChangeArrowheads="1"/>
        </xdr:cNvSpPr>
      </xdr:nvSpPr>
      <xdr:spPr bwMode="auto">
        <a:xfrm>
          <a:off x="46482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25" name="Text 16"/>
        <xdr:cNvSpPr txBox="1">
          <a:spLocks noChangeArrowheads="1"/>
        </xdr:cNvSpPr>
      </xdr:nvSpPr>
      <xdr:spPr bwMode="auto">
        <a:xfrm>
          <a:off x="46482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graphicFrame macro="">
      <xdr:nvGraphicFramePr>
        <xdr:cNvPr id="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0.46748</cdr:x>
      <cdr:y>0.06494</cdr:y>
    </cdr:from>
    <cdr:to>
      <cdr:x>1</cdr:x>
      <cdr:y>0.23374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184" y="50800"/>
          <a:ext cx="390563" cy="123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Age 18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" name="Text 5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" name="Text 8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" name="Text 9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" name="Text 10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1" name="Text 11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2" name="Text 12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3" name="Text 13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4" name="Text 14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5" name="Text 15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16" name="Text 16"/>
        <xdr:cNvSpPr txBox="1">
          <a:spLocks noChangeArrowheads="1"/>
        </xdr:cNvSpPr>
      </xdr:nvSpPr>
      <xdr:spPr bwMode="auto">
        <a:xfrm>
          <a:off x="6972300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7" name="Text 17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8" name="Text 18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9" name="Text 19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" name="Text 20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1" name="Text 21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2" name="Text 22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3" name="Text 23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4" name="Text 24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5" name="Text 38"/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6" name="Text 51"/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7" name="Text 53"/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8" name="Text 54"/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9" name="Text 55"/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0" name="Text 56"/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1" name="Text 57"/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2" name="Text 58"/>
        <xdr:cNvSpPr txBox="1">
          <a:spLocks noChangeArrowheads="1"/>
        </xdr:cNvSpPr>
      </xdr:nvSpPr>
      <xdr:spPr bwMode="auto">
        <a:xfrm>
          <a:off x="581025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33" name="Text 59"/>
        <xdr:cNvSpPr txBox="1">
          <a:spLocks noChangeArrowheads="1"/>
        </xdr:cNvSpPr>
      </xdr:nvSpPr>
      <xdr:spPr bwMode="auto">
        <a:xfrm>
          <a:off x="6972300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12</xdr:col>
      <xdr:colOff>0</xdr:colOff>
      <xdr:row>7</xdr:row>
      <xdr:rowOff>19050</xdr:rowOff>
    </xdr:from>
    <xdr:to>
      <xdr:col>12</xdr:col>
      <xdr:colOff>0</xdr:colOff>
      <xdr:row>7</xdr:row>
      <xdr:rowOff>514350</xdr:rowOff>
    </xdr:to>
    <xdr:sp macro="" textlink="">
      <xdr:nvSpPr>
        <xdr:cNvPr id="34" name="Text 60"/>
        <xdr:cNvSpPr txBox="1">
          <a:spLocks noChangeArrowheads="1"/>
        </xdr:cNvSpPr>
      </xdr:nvSpPr>
      <xdr:spPr bwMode="auto">
        <a:xfrm>
          <a:off x="6972300" y="10858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12</xdr:col>
      <xdr:colOff>0</xdr:colOff>
      <xdr:row>7</xdr:row>
      <xdr:rowOff>19050</xdr:rowOff>
    </xdr:from>
    <xdr:to>
      <xdr:col>12</xdr:col>
      <xdr:colOff>0</xdr:colOff>
      <xdr:row>7</xdr:row>
      <xdr:rowOff>514350</xdr:rowOff>
    </xdr:to>
    <xdr:sp macro="" textlink="">
      <xdr:nvSpPr>
        <xdr:cNvPr id="35" name="Text 61"/>
        <xdr:cNvSpPr txBox="1">
          <a:spLocks noChangeArrowheads="1"/>
        </xdr:cNvSpPr>
      </xdr:nvSpPr>
      <xdr:spPr bwMode="auto">
        <a:xfrm>
          <a:off x="6972300" y="10858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6" name="Text 62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7" name="Text 63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8" name="Text 64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9" name="Text 65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0" name="Text 66"/>
        <xdr:cNvSpPr txBox="1">
          <a:spLocks noChangeArrowheads="1"/>
        </xdr:cNvSpPr>
      </xdr:nvSpPr>
      <xdr:spPr bwMode="auto">
        <a:xfrm>
          <a:off x="581025" y="182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41" name="Text 38"/>
        <xdr:cNvSpPr txBox="1">
          <a:spLocks noChangeArrowheads="1"/>
        </xdr:cNvSpPr>
      </xdr:nvSpPr>
      <xdr:spPr bwMode="auto">
        <a:xfrm>
          <a:off x="6972300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42" name="Text 51"/>
        <xdr:cNvSpPr txBox="1">
          <a:spLocks noChangeArrowheads="1"/>
        </xdr:cNvSpPr>
      </xdr:nvSpPr>
      <xdr:spPr bwMode="auto">
        <a:xfrm>
          <a:off x="6972300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43" name="Text 38"/>
        <xdr:cNvSpPr txBox="1">
          <a:spLocks noChangeArrowheads="1"/>
        </xdr:cNvSpPr>
      </xdr:nvSpPr>
      <xdr:spPr bwMode="auto">
        <a:xfrm>
          <a:off x="6972300" y="1371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12</xdr:col>
      <xdr:colOff>9525</xdr:colOff>
      <xdr:row>37</xdr:row>
      <xdr:rowOff>0</xdr:rowOff>
    </xdr:to>
    <xdr:graphicFrame macro="">
      <xdr:nvGraphicFramePr>
        <xdr:cNvPr id="44" name="Diagramm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~1/MUELLE~1.006/LOKALE~1/Temp/Tab_A3-5_Form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2/data2000/E8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2/data2000/E8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3.5"/>
      <sheetName val="Daten"/>
      <sheetName val="Abb. A3.5"/>
      <sheetName val="Data A3.2 "/>
      <sheetName val="data A3.3"/>
      <sheetName val="data A3.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portal.de/" TargetMode="External"/><Relationship Id="rId2" Type="http://schemas.openxmlformats.org/officeDocument/2006/relationships/hyperlink" Target="mailto:bildungsstatistik@destatis.de" TargetMode="External"/><Relationship Id="rId1" Type="http://schemas.openxmlformats.org/officeDocument/2006/relationships/hyperlink" Target="http://www.destatis.de/jetspeed/portal/cms/Sites/destatis/Internet/DE/Navigation/TopNav/Kontakte.psml;jsessionid=8218040DF211E2B86A4C23D634AE92AD.internethttp:/www.destatis.de/jetspeed/portal/cms/Sites/destatis/Internet/DE/Navigation/TopNav/Kontakte.psml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showGridLines="0" tabSelected="1" zoomScaleNormal="100" workbookViewId="0">
      <selection sqref="A1:B1"/>
    </sheetView>
  </sheetViews>
  <sheetFormatPr baseColWidth="10" defaultRowHeight="12.75"/>
  <cols>
    <col min="1" max="1" width="1.7109375" style="680" customWidth="1"/>
    <col min="2" max="2" width="17" style="680" customWidth="1"/>
    <col min="3" max="3" width="11.42578125" style="680"/>
    <col min="4" max="4" width="10.85546875" style="680" customWidth="1"/>
    <col min="5" max="5" width="9.28515625" style="680" customWidth="1"/>
    <col min="6" max="6" width="8.7109375" style="680" customWidth="1"/>
    <col min="7" max="7" width="13.28515625" style="680" customWidth="1"/>
    <col min="8" max="8" width="10.5703125" style="680" customWidth="1"/>
    <col min="9" max="16384" width="11.42578125" style="680"/>
  </cols>
  <sheetData>
    <row r="1" spans="1:8" ht="15" customHeight="1">
      <c r="A1" s="777" t="s">
        <v>375</v>
      </c>
      <c r="B1" s="777"/>
      <c r="G1" s="776" t="s">
        <v>374</v>
      </c>
      <c r="H1" s="776"/>
    </row>
  </sheetData>
  <mergeCells count="2">
    <mergeCell ref="G1:H1"/>
    <mergeCell ref="A1:B1"/>
  </mergeCells>
  <hyperlinks>
    <hyperlink ref="A1" location="Impressum!A1" display="Zum Impressum"/>
    <hyperlink ref="G1:H1" location="Inhalt!A1" display="Zum Inhalt"/>
  </hyperlinks>
  <pageMargins left="0.59055118110236227" right="0.39370078740157483" top="0.59055118110236227" bottom="0.59055118110236227" header="0" footer="0"/>
  <pageSetup paperSize="9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00" workbookViewId="0"/>
  </sheetViews>
  <sheetFormatPr baseColWidth="10" defaultColWidth="9.140625" defaultRowHeight="12.75"/>
  <cols>
    <col min="1" max="1" width="24" style="132" customWidth="1"/>
    <col min="2" max="2" width="10.7109375" style="132" customWidth="1"/>
    <col min="3" max="7" width="10.7109375" style="94" customWidth="1"/>
    <col min="8" max="16384" width="9.140625" style="94"/>
  </cols>
  <sheetData>
    <row r="1" spans="1:7">
      <c r="A1" s="697" t="s">
        <v>396</v>
      </c>
      <c r="G1" s="140"/>
    </row>
    <row r="2" spans="1:7">
      <c r="G2" s="140"/>
    </row>
    <row r="3" spans="1:7" s="129" customFormat="1" ht="15.75">
      <c r="A3" s="139" t="s">
        <v>68</v>
      </c>
      <c r="B3" s="94"/>
      <c r="C3" s="94"/>
      <c r="D3" s="94"/>
      <c r="E3" s="94"/>
      <c r="F3" s="94"/>
    </row>
    <row r="4" spans="1:7" ht="35.25" customHeight="1">
      <c r="A4" s="795" t="s">
        <v>60</v>
      </c>
      <c r="B4" s="795"/>
      <c r="C4" s="795"/>
      <c r="D4" s="795"/>
      <c r="E4" s="795"/>
      <c r="F4" s="795"/>
      <c r="G4" s="796"/>
    </row>
    <row r="5" spans="1:7" ht="12.75" customHeight="1">
      <c r="A5" s="138"/>
      <c r="B5" s="138"/>
      <c r="C5" s="138"/>
      <c r="D5" s="138"/>
      <c r="E5" s="138"/>
      <c r="F5" s="138"/>
      <c r="G5" s="137"/>
    </row>
    <row r="6" spans="1:7" ht="12.75" customHeight="1">
      <c r="A6" s="134"/>
      <c r="B6" s="134"/>
      <c r="C6" s="112" t="s">
        <v>59</v>
      </c>
      <c r="D6" s="112"/>
      <c r="E6" s="112"/>
      <c r="F6" s="112"/>
      <c r="G6" s="112"/>
    </row>
    <row r="7" spans="1:7" ht="12.75" customHeight="1">
      <c r="A7" s="136" t="s">
        <v>17</v>
      </c>
      <c r="B7" s="733" t="s">
        <v>19</v>
      </c>
      <c r="C7" s="103" t="s">
        <v>46</v>
      </c>
      <c r="D7" s="103" t="s">
        <v>50</v>
      </c>
      <c r="E7" s="103" t="s">
        <v>49</v>
      </c>
      <c r="F7" s="103" t="s">
        <v>48</v>
      </c>
      <c r="G7" s="103" t="s">
        <v>47</v>
      </c>
    </row>
    <row r="8" spans="1:7" ht="15" customHeight="1">
      <c r="A8" s="122" t="s">
        <v>2</v>
      </c>
      <c r="B8" s="55" t="s">
        <v>510</v>
      </c>
      <c r="C8" s="100">
        <v>88.424536396949065</v>
      </c>
      <c r="D8" s="100">
        <v>88.430901689753142</v>
      </c>
      <c r="E8" s="100">
        <v>87.296107732797481</v>
      </c>
      <c r="F8" s="100">
        <v>88.339671749751005</v>
      </c>
      <c r="G8" s="100">
        <v>89.641937119150811</v>
      </c>
    </row>
    <row r="9" spans="1:7" ht="15" customHeight="1">
      <c r="A9" s="122"/>
      <c r="B9" s="55" t="s">
        <v>511</v>
      </c>
      <c r="C9" s="100">
        <v>83.627164649418233</v>
      </c>
      <c r="D9" s="100">
        <v>88.472229458257615</v>
      </c>
      <c r="E9" s="100">
        <v>84.974806495674613</v>
      </c>
      <c r="F9" s="100">
        <v>83.770575568030438</v>
      </c>
      <c r="G9" s="100">
        <v>77.716575571351697</v>
      </c>
    </row>
    <row r="10" spans="1:7" ht="15" customHeight="1">
      <c r="A10" s="134" t="s">
        <v>1</v>
      </c>
      <c r="B10" s="52" t="s">
        <v>510</v>
      </c>
      <c r="C10" s="98">
        <v>91.018109427873071</v>
      </c>
      <c r="D10" s="98">
        <v>90.04521969325549</v>
      </c>
      <c r="E10" s="98">
        <v>90.342393162807738</v>
      </c>
      <c r="F10" s="98">
        <v>92.061003407084769</v>
      </c>
      <c r="G10" s="98">
        <v>91.348131668347094</v>
      </c>
    </row>
    <row r="11" spans="1:7" ht="15" customHeight="1">
      <c r="A11" s="134"/>
      <c r="B11" s="52" t="s">
        <v>511</v>
      </c>
      <c r="C11" s="98">
        <v>86.55810470302616</v>
      </c>
      <c r="D11" s="98">
        <v>91.347134426277805</v>
      </c>
      <c r="E11" s="98">
        <v>89.07066514168524</v>
      </c>
      <c r="F11" s="98">
        <v>86.065751649142229</v>
      </c>
      <c r="G11" s="98">
        <v>80.10081781035575</v>
      </c>
    </row>
    <row r="12" spans="1:7" ht="15" customHeight="1">
      <c r="A12" s="122" t="s">
        <v>3</v>
      </c>
      <c r="B12" s="55" t="s">
        <v>510</v>
      </c>
      <c r="C12" s="100">
        <v>84.747173078177411</v>
      </c>
      <c r="D12" s="100">
        <v>86.300948031278111</v>
      </c>
      <c r="E12" s="100">
        <v>82.88970438328235</v>
      </c>
      <c r="F12" s="100">
        <v>84.111933049391027</v>
      </c>
      <c r="G12" s="100">
        <v>85.587859851010734</v>
      </c>
    </row>
    <row r="13" spans="1:7" ht="15" customHeight="1">
      <c r="A13" s="122"/>
      <c r="B13" s="55" t="s">
        <v>511</v>
      </c>
      <c r="C13" s="100">
        <v>85.146528713014987</v>
      </c>
      <c r="D13" s="100">
        <v>88.376512885254016</v>
      </c>
      <c r="E13" s="100">
        <v>82.262344532120906</v>
      </c>
      <c r="F13" s="100">
        <v>83.808721590689544</v>
      </c>
      <c r="G13" s="100">
        <v>85.449133004972381</v>
      </c>
    </row>
    <row r="14" spans="1:7" ht="15" customHeight="1">
      <c r="A14" s="134" t="s">
        <v>4</v>
      </c>
      <c r="B14" s="52" t="s">
        <v>510</v>
      </c>
      <c r="C14" s="98">
        <v>93.231461041385202</v>
      </c>
      <c r="D14" s="98">
        <v>87.709916917093892</v>
      </c>
      <c r="E14" s="98">
        <v>90.737004625334919</v>
      </c>
      <c r="F14" s="98">
        <v>95.897605357654271</v>
      </c>
      <c r="G14" s="98">
        <v>95.973237838089958</v>
      </c>
    </row>
    <row r="15" spans="1:7" ht="15" customHeight="1">
      <c r="A15" s="134"/>
      <c r="B15" s="52" t="s">
        <v>511</v>
      </c>
      <c r="C15" s="98">
        <v>93.660178397313217</v>
      </c>
      <c r="D15" s="98">
        <v>91.067494181536063</v>
      </c>
      <c r="E15" s="98">
        <v>94.267965457317686</v>
      </c>
      <c r="F15" s="98">
        <v>94.466946777387619</v>
      </c>
      <c r="G15" s="98">
        <v>94.018382845323188</v>
      </c>
    </row>
    <row r="16" spans="1:7" ht="15" customHeight="1">
      <c r="A16" s="122" t="s">
        <v>5</v>
      </c>
      <c r="B16" s="55" t="s">
        <v>510</v>
      </c>
      <c r="C16" s="100">
        <v>79.765658967204374</v>
      </c>
      <c r="D16" s="100">
        <v>77.238312181364577</v>
      </c>
      <c r="E16" s="100">
        <v>81.212531199701417</v>
      </c>
      <c r="F16" s="100">
        <v>81.999849181811328</v>
      </c>
      <c r="G16" s="100">
        <v>78.152319048698757</v>
      </c>
    </row>
    <row r="17" spans="1:7" ht="15" customHeight="1">
      <c r="A17" s="122"/>
      <c r="B17" s="55" t="s">
        <v>511</v>
      </c>
      <c r="C17" s="100">
        <v>77.336261405359295</v>
      </c>
      <c r="D17" s="100">
        <v>82.514294164037835</v>
      </c>
      <c r="E17" s="100">
        <v>76.780602795083368</v>
      </c>
      <c r="F17" s="100">
        <v>76.006732589943184</v>
      </c>
      <c r="G17" s="100">
        <v>74.510430456018625</v>
      </c>
    </row>
    <row r="18" spans="1:7" ht="15" customHeight="1">
      <c r="A18" s="134" t="s">
        <v>6</v>
      </c>
      <c r="B18" s="52" t="s">
        <v>510</v>
      </c>
      <c r="C18" s="98">
        <v>85.016829671027565</v>
      </c>
      <c r="D18" s="98">
        <v>87.009479193353584</v>
      </c>
      <c r="E18" s="98">
        <v>85.132989854382245</v>
      </c>
      <c r="F18" s="98">
        <v>85.00731734774287</v>
      </c>
      <c r="G18" s="98">
        <v>82.008802263439179</v>
      </c>
    </row>
    <row r="19" spans="1:7" ht="15" customHeight="1">
      <c r="A19" s="134"/>
      <c r="B19" s="52" t="s">
        <v>511</v>
      </c>
      <c r="C19" s="98">
        <v>85.524534850091598</v>
      </c>
      <c r="D19" s="98">
        <v>90.597821723888757</v>
      </c>
      <c r="E19" s="98">
        <v>86.508031827053017</v>
      </c>
      <c r="F19" s="98">
        <v>82.47885520281136</v>
      </c>
      <c r="G19" s="98">
        <v>80.799275889888023</v>
      </c>
    </row>
    <row r="20" spans="1:7" ht="15" customHeight="1">
      <c r="A20" s="122" t="s">
        <v>7</v>
      </c>
      <c r="B20" s="55" t="s">
        <v>510</v>
      </c>
      <c r="C20" s="100">
        <v>87.527511607349552</v>
      </c>
      <c r="D20" s="100">
        <v>85.807589601615646</v>
      </c>
      <c r="E20" s="100">
        <v>85.540473846592363</v>
      </c>
      <c r="F20" s="100">
        <v>88.680368265666715</v>
      </c>
      <c r="G20" s="100">
        <v>89.648359828284157</v>
      </c>
    </row>
    <row r="21" spans="1:7" ht="15" customHeight="1">
      <c r="A21" s="122"/>
      <c r="B21" s="55" t="s">
        <v>511</v>
      </c>
      <c r="C21" s="100">
        <v>83.383861554251226</v>
      </c>
      <c r="D21" s="100">
        <v>86.275368364325061</v>
      </c>
      <c r="E21" s="100">
        <v>83.820155595145025</v>
      </c>
      <c r="F21" s="100">
        <v>83.253531148404534</v>
      </c>
      <c r="G21" s="100">
        <v>80.383790589924928</v>
      </c>
    </row>
    <row r="22" spans="1:7" ht="15" customHeight="1">
      <c r="A22" s="134" t="s">
        <v>8</v>
      </c>
      <c r="B22" s="52" t="s">
        <v>510</v>
      </c>
      <c r="C22" s="98">
        <v>92.759068198040367</v>
      </c>
      <c r="D22" s="98">
        <v>88.440942472460208</v>
      </c>
      <c r="E22" s="98">
        <v>91.967062944806273</v>
      </c>
      <c r="F22" s="98">
        <v>94.473116716338353</v>
      </c>
      <c r="G22" s="98">
        <v>95.121842496285296</v>
      </c>
    </row>
    <row r="23" spans="1:7" ht="15" customHeight="1">
      <c r="A23" s="134"/>
      <c r="B23" s="52" t="s">
        <v>511</v>
      </c>
      <c r="C23" s="98">
        <v>92.889727080206043</v>
      </c>
      <c r="D23" s="98">
        <v>88.953432905434767</v>
      </c>
      <c r="E23" s="98">
        <v>91.704609808585346</v>
      </c>
      <c r="F23" s="98">
        <v>96.065624066463741</v>
      </c>
      <c r="G23" s="98">
        <v>93.488999630056796</v>
      </c>
    </row>
    <row r="24" spans="1:7" ht="15" customHeight="1">
      <c r="A24" s="122" t="s">
        <v>9</v>
      </c>
      <c r="B24" s="55" t="s">
        <v>510</v>
      </c>
      <c r="C24" s="100">
        <v>88.358513821857514</v>
      </c>
      <c r="D24" s="100">
        <v>86.190212702921727</v>
      </c>
      <c r="E24" s="100">
        <v>87.598737325982285</v>
      </c>
      <c r="F24" s="100">
        <v>89.461934277754068</v>
      </c>
      <c r="G24" s="100">
        <v>89.58570198607282</v>
      </c>
    </row>
    <row r="25" spans="1:7" ht="15" customHeight="1">
      <c r="A25" s="122"/>
      <c r="B25" s="55" t="s">
        <v>511</v>
      </c>
      <c r="C25" s="100">
        <v>83.998958685713973</v>
      </c>
      <c r="D25" s="100">
        <v>85.823921720799021</v>
      </c>
      <c r="E25" s="100">
        <v>85.635971064547832</v>
      </c>
      <c r="F25" s="100">
        <v>83.829001688369559</v>
      </c>
      <c r="G25" s="100">
        <v>81.263449549757567</v>
      </c>
    </row>
    <row r="26" spans="1:7" ht="15" customHeight="1">
      <c r="A26" s="134" t="s">
        <v>10</v>
      </c>
      <c r="B26" s="52" t="s">
        <v>510</v>
      </c>
      <c r="C26" s="98">
        <v>84.15463737427099</v>
      </c>
      <c r="D26" s="98">
        <v>83.705628233780487</v>
      </c>
      <c r="E26" s="98">
        <v>82.721502363452942</v>
      </c>
      <c r="F26" s="98">
        <v>85.036409581780788</v>
      </c>
      <c r="G26" s="98">
        <v>84.802746647664691</v>
      </c>
    </row>
    <row r="27" spans="1:7" ht="15" customHeight="1">
      <c r="A27" s="134"/>
      <c r="B27" s="52" t="s">
        <v>511</v>
      </c>
      <c r="C27" s="98">
        <v>80.313088209165556</v>
      </c>
      <c r="D27" s="98">
        <v>82.879344974605189</v>
      </c>
      <c r="E27" s="98">
        <v>79.588734124762837</v>
      </c>
      <c r="F27" s="98">
        <v>80.872994004712922</v>
      </c>
      <c r="G27" s="98">
        <v>78.085349818132158</v>
      </c>
    </row>
    <row r="28" spans="1:7" ht="15" customHeight="1">
      <c r="A28" s="122" t="s">
        <v>11</v>
      </c>
      <c r="B28" s="55" t="s">
        <v>510</v>
      </c>
      <c r="C28" s="100">
        <v>87.380534264783606</v>
      </c>
      <c r="D28" s="100">
        <v>86.189454388151503</v>
      </c>
      <c r="E28" s="100">
        <v>86.888064274528475</v>
      </c>
      <c r="F28" s="100">
        <v>88.189101339556004</v>
      </c>
      <c r="G28" s="100">
        <v>87.800110287879647</v>
      </c>
    </row>
    <row r="29" spans="1:7" ht="15" customHeight="1">
      <c r="A29" s="122"/>
      <c r="B29" s="55" t="s">
        <v>511</v>
      </c>
      <c r="C29" s="100">
        <v>81.994637363534267</v>
      </c>
      <c r="D29" s="100">
        <v>85.501416660285315</v>
      </c>
      <c r="E29" s="100">
        <v>83.269915667103447</v>
      </c>
      <c r="F29" s="100">
        <v>83.670864145747657</v>
      </c>
      <c r="G29" s="100">
        <v>76.343617363510873</v>
      </c>
    </row>
    <row r="30" spans="1:7" ht="15" customHeight="1">
      <c r="A30" s="134" t="s">
        <v>12</v>
      </c>
      <c r="B30" s="52" t="s">
        <v>510</v>
      </c>
      <c r="C30" s="98">
        <v>86.597517960125842</v>
      </c>
      <c r="D30" s="98">
        <v>85.390053330026035</v>
      </c>
      <c r="E30" s="98">
        <v>83.952364942579578</v>
      </c>
      <c r="F30" s="98">
        <v>87.083147214600217</v>
      </c>
      <c r="G30" s="98">
        <v>89.119170984455948</v>
      </c>
    </row>
    <row r="31" spans="1:7" ht="15" customHeight="1">
      <c r="A31" s="134"/>
      <c r="B31" s="52" t="s">
        <v>511</v>
      </c>
      <c r="C31" s="98">
        <v>81.77895735721485</v>
      </c>
      <c r="D31" s="98">
        <v>83.848652989705784</v>
      </c>
      <c r="E31" s="98">
        <v>83.43031943882842</v>
      </c>
      <c r="F31" s="98">
        <v>81.842926210865159</v>
      </c>
      <c r="G31" s="98">
        <v>79.042602513908932</v>
      </c>
    </row>
    <row r="32" spans="1:7" ht="15" customHeight="1">
      <c r="A32" s="122" t="s">
        <v>13</v>
      </c>
      <c r="B32" s="55" t="s">
        <v>510</v>
      </c>
      <c r="C32" s="100">
        <v>95.865189508089927</v>
      </c>
      <c r="D32" s="100">
        <v>92.399981574853925</v>
      </c>
      <c r="E32" s="100">
        <v>95.38716550266119</v>
      </c>
      <c r="F32" s="100">
        <v>97.320618805582569</v>
      </c>
      <c r="G32" s="100">
        <v>98.042199535744615</v>
      </c>
    </row>
    <row r="33" spans="1:7" ht="15" customHeight="1">
      <c r="A33" s="122"/>
      <c r="B33" s="55" t="s">
        <v>511</v>
      </c>
      <c r="C33" s="100">
        <v>95.943669650923894</v>
      </c>
      <c r="D33" s="100">
        <v>93.764301378880944</v>
      </c>
      <c r="E33" s="100">
        <v>96.395757453740146</v>
      </c>
      <c r="F33" s="100">
        <v>96.72586543349567</v>
      </c>
      <c r="G33" s="100">
        <v>96.627927593932839</v>
      </c>
    </row>
    <row r="34" spans="1:7" ht="15" customHeight="1">
      <c r="A34" s="134" t="s">
        <v>14</v>
      </c>
      <c r="B34" s="52" t="s">
        <v>510</v>
      </c>
      <c r="C34" s="98">
        <v>92.900340958875418</v>
      </c>
      <c r="D34" s="98">
        <v>88.094500387296648</v>
      </c>
      <c r="E34" s="98">
        <v>92.3326427847757</v>
      </c>
      <c r="F34" s="98">
        <v>95.115360986598091</v>
      </c>
      <c r="G34" s="98">
        <v>94.946642952423304</v>
      </c>
    </row>
    <row r="35" spans="1:7" ht="15" customHeight="1">
      <c r="A35" s="134"/>
      <c r="B35" s="52" t="s">
        <v>511</v>
      </c>
      <c r="C35" s="98">
        <v>93.403622510914502</v>
      </c>
      <c r="D35" s="98">
        <v>88.974859594571797</v>
      </c>
      <c r="E35" s="98">
        <v>94.410592231127737</v>
      </c>
      <c r="F35" s="98">
        <v>95.117160891875912</v>
      </c>
      <c r="G35" s="98">
        <v>94.113626795409445</v>
      </c>
    </row>
    <row r="36" spans="1:7" ht="15" customHeight="1">
      <c r="A36" s="122" t="s">
        <v>15</v>
      </c>
      <c r="B36" s="55" t="s">
        <v>510</v>
      </c>
      <c r="C36" s="100">
        <v>90.177597542647874</v>
      </c>
      <c r="D36" s="100">
        <v>87.472264134197204</v>
      </c>
      <c r="E36" s="100">
        <v>89.289560957799637</v>
      </c>
      <c r="F36" s="100">
        <v>91.216921138869537</v>
      </c>
      <c r="G36" s="100">
        <v>92.079558971543591</v>
      </c>
    </row>
    <row r="37" spans="1:7" ht="15" customHeight="1">
      <c r="A37" s="122"/>
      <c r="B37" s="55" t="s">
        <v>511</v>
      </c>
      <c r="C37" s="100">
        <v>86.486139990304622</v>
      </c>
      <c r="D37" s="100">
        <v>86.22155587574801</v>
      </c>
      <c r="E37" s="100">
        <v>86.699194981345755</v>
      </c>
      <c r="F37" s="100">
        <v>86.659309353625829</v>
      </c>
      <c r="G37" s="100">
        <v>86.28709117019045</v>
      </c>
    </row>
    <row r="38" spans="1:7" ht="15" customHeight="1">
      <c r="A38" s="134" t="s">
        <v>16</v>
      </c>
      <c r="B38" s="52" t="s">
        <v>510</v>
      </c>
      <c r="C38" s="98">
        <v>95.450017204371548</v>
      </c>
      <c r="D38" s="98">
        <v>92.185997240148893</v>
      </c>
      <c r="E38" s="98">
        <v>94.646783515517001</v>
      </c>
      <c r="F38" s="98">
        <v>96.828907228605146</v>
      </c>
      <c r="G38" s="98">
        <v>97.422796864953142</v>
      </c>
    </row>
    <row r="39" spans="1:7" ht="15" customHeight="1">
      <c r="A39" s="134"/>
      <c r="B39" s="52" t="s">
        <v>511</v>
      </c>
      <c r="C39" s="98">
        <v>95.504758302313377</v>
      </c>
      <c r="D39" s="98">
        <v>91.465847661779691</v>
      </c>
      <c r="E39" s="98">
        <v>95.043352224893468</v>
      </c>
      <c r="F39" s="98">
        <v>97.44506806782897</v>
      </c>
      <c r="G39" s="98">
        <v>96.71792453359835</v>
      </c>
    </row>
    <row r="40" spans="1:7" s="133" customFormat="1" ht="15" customHeight="1">
      <c r="A40" s="119" t="s">
        <v>0</v>
      </c>
      <c r="B40" s="50" t="s">
        <v>510</v>
      </c>
      <c r="C40" s="95">
        <v>88.45453599912058</v>
      </c>
      <c r="D40" s="95">
        <v>87.173704185848962</v>
      </c>
      <c r="E40" s="95">
        <v>87.301884539984172</v>
      </c>
      <c r="F40" s="95">
        <v>89.307046382640635</v>
      </c>
      <c r="G40" s="95">
        <v>89.707004603183393</v>
      </c>
    </row>
    <row r="41" spans="1:7" s="133" customFormat="1" ht="15" customHeight="1">
      <c r="A41" s="119"/>
      <c r="B41" s="50" t="s">
        <v>511</v>
      </c>
      <c r="C41" s="95">
        <v>85.119320150054307</v>
      </c>
      <c r="D41" s="95">
        <v>87.5286912466443</v>
      </c>
      <c r="E41" s="95">
        <v>85.590195801145214</v>
      </c>
      <c r="F41" s="95">
        <v>85.292054619040499</v>
      </c>
      <c r="G41" s="95">
        <v>82.372117436604171</v>
      </c>
    </row>
    <row r="42" spans="1:7">
      <c r="A42" s="94"/>
      <c r="B42" s="94"/>
    </row>
    <row r="43" spans="1:7">
      <c r="A43" s="94"/>
      <c r="B43" s="94"/>
    </row>
    <row r="44" spans="1:7">
      <c r="A44" s="117" t="s">
        <v>44</v>
      </c>
    </row>
  </sheetData>
  <mergeCells count="1">
    <mergeCell ref="A4:G4"/>
  </mergeCells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&amp;C&amp;8-11-</oddHeader>
    <oddFooter>&amp;C&amp;8Statistische Ämter des Bundes und der Länder, Internationale Bildungsindikatoren, 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workbookViewId="0">
      <pane xSplit="1" ySplit="9" topLeftCell="B10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RowHeight="12.75"/>
  <cols>
    <col min="1" max="1" width="24" style="155" customWidth="1"/>
    <col min="2" max="3" width="11.7109375" style="155" customWidth="1"/>
    <col min="4" max="4" width="13.140625" style="155" customWidth="1"/>
    <col min="5" max="5" width="14.42578125" style="155" customWidth="1"/>
    <col min="6" max="6" width="13.7109375" style="155" customWidth="1"/>
    <col min="7" max="8" width="11.7109375" style="155" customWidth="1"/>
    <col min="9" max="9" width="13.140625" style="155" customWidth="1"/>
    <col min="10" max="10" width="14.42578125" style="155" customWidth="1"/>
    <col min="11" max="16384" width="11.42578125" style="154"/>
  </cols>
  <sheetData>
    <row r="1" spans="1:10">
      <c r="A1" s="697" t="s">
        <v>396</v>
      </c>
    </row>
    <row r="3" spans="1:10" ht="15.75" customHeight="1">
      <c r="A3" s="186" t="s">
        <v>82</v>
      </c>
    </row>
    <row r="4" spans="1:10" ht="15" customHeight="1">
      <c r="A4" s="185" t="s">
        <v>81</v>
      </c>
      <c r="B4" s="183"/>
      <c r="C4" s="184"/>
      <c r="D4" s="183"/>
      <c r="E4" s="183"/>
      <c r="F4" s="183"/>
      <c r="G4" s="183"/>
      <c r="H4" s="183"/>
      <c r="I4" s="183"/>
      <c r="J4" s="183"/>
    </row>
    <row r="5" spans="1:10" ht="12.75" customHeight="1">
      <c r="A5" s="182"/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2.75" customHeight="1">
      <c r="A6" s="182"/>
      <c r="B6" s="181" t="s">
        <v>80</v>
      </c>
      <c r="C6" s="181"/>
      <c r="D6" s="181"/>
      <c r="E6" s="181"/>
      <c r="F6" s="181"/>
      <c r="G6" s="181"/>
      <c r="H6" s="181" t="s">
        <v>79</v>
      </c>
      <c r="I6" s="181"/>
      <c r="J6" s="181"/>
    </row>
    <row r="7" spans="1:10" s="174" customFormat="1" ht="51">
      <c r="A7" s="180"/>
      <c r="B7" s="178" t="s">
        <v>40</v>
      </c>
      <c r="C7" s="179" t="s">
        <v>78</v>
      </c>
      <c r="D7" s="179"/>
      <c r="E7" s="179"/>
      <c r="F7" s="178" t="s">
        <v>77</v>
      </c>
      <c r="G7" s="178" t="s">
        <v>33</v>
      </c>
      <c r="H7" s="177"/>
      <c r="I7" s="176"/>
      <c r="J7" s="175"/>
    </row>
    <row r="8" spans="1:10" ht="12.75" customHeight="1">
      <c r="A8" s="173"/>
      <c r="B8" s="172"/>
      <c r="C8" s="172" t="s">
        <v>75</v>
      </c>
      <c r="D8" s="172" t="s">
        <v>74</v>
      </c>
      <c r="E8" s="172" t="s">
        <v>73</v>
      </c>
      <c r="F8" s="172" t="s">
        <v>76</v>
      </c>
      <c r="G8" s="172" t="s">
        <v>76</v>
      </c>
      <c r="H8" s="172" t="s">
        <v>75</v>
      </c>
      <c r="I8" s="172" t="s">
        <v>74</v>
      </c>
      <c r="J8" s="172" t="s">
        <v>73</v>
      </c>
    </row>
    <row r="9" spans="1:10" ht="25.5" customHeight="1">
      <c r="A9" s="171" t="s">
        <v>17</v>
      </c>
      <c r="B9" s="170" t="s">
        <v>54</v>
      </c>
      <c r="C9" s="170" t="s">
        <v>53</v>
      </c>
      <c r="D9" s="170" t="s">
        <v>72</v>
      </c>
      <c r="E9" s="170" t="s">
        <v>71</v>
      </c>
      <c r="F9" s="170" t="s">
        <v>52</v>
      </c>
      <c r="G9" s="170" t="s">
        <v>51</v>
      </c>
      <c r="H9" s="170" t="s">
        <v>469</v>
      </c>
      <c r="I9" s="170" t="s">
        <v>492</v>
      </c>
      <c r="J9" s="170" t="s">
        <v>491</v>
      </c>
    </row>
    <row r="10" spans="1:10" ht="15" customHeight="1">
      <c r="A10" s="169" t="s">
        <v>2</v>
      </c>
      <c r="B10" s="168">
        <v>2.49350039785999E-2</v>
      </c>
      <c r="C10" s="168">
        <v>38.134722143624309</v>
      </c>
      <c r="D10" s="168">
        <v>30.003348081452994</v>
      </c>
      <c r="E10" s="168">
        <v>8.1313740621713126</v>
      </c>
      <c r="F10" s="168">
        <v>17.332846584615531</v>
      </c>
      <c r="G10" s="168">
        <v>3.1910156689944218</v>
      </c>
      <c r="H10" s="168">
        <v>46.42650264141615</v>
      </c>
      <c r="I10" s="168">
        <v>38.270193575266241</v>
      </c>
      <c r="J10" s="168">
        <v>8.1563090661499125</v>
      </c>
    </row>
    <row r="11" spans="1:10" ht="15" customHeight="1">
      <c r="A11" s="167" t="s">
        <v>1</v>
      </c>
      <c r="B11" s="166">
        <v>7.5769773543089322E-2</v>
      </c>
      <c r="C11" s="166">
        <v>29.531168787881633</v>
      </c>
      <c r="D11" s="166">
        <v>23.502878445020276</v>
      </c>
      <c r="E11" s="166">
        <v>6.0282903428613563</v>
      </c>
      <c r="F11" s="166">
        <v>17.11368269056787</v>
      </c>
      <c r="G11" s="166">
        <v>2.8464986820095954</v>
      </c>
      <c r="H11" s="166">
        <v>37.663283398461736</v>
      </c>
      <c r="I11" s="166">
        <v>31.559223282057289</v>
      </c>
      <c r="J11" s="166">
        <v>6.1040601164044457</v>
      </c>
    </row>
    <row r="12" spans="1:10" ht="15" customHeight="1">
      <c r="A12" s="169" t="s">
        <v>3</v>
      </c>
      <c r="B12" s="168">
        <v>0</v>
      </c>
      <c r="C12" s="168">
        <v>32.081644463665555</v>
      </c>
      <c r="D12" s="168">
        <v>26.145583978002183</v>
      </c>
      <c r="E12" s="168">
        <v>5.9360604856633712</v>
      </c>
      <c r="F12" s="168">
        <v>24.400364830773807</v>
      </c>
      <c r="G12" s="168">
        <v>4.2279630326637925</v>
      </c>
      <c r="H12" s="168">
        <v>40.618713286687161</v>
      </c>
      <c r="I12" s="168">
        <v>34.682652801023792</v>
      </c>
      <c r="J12" s="168">
        <v>5.9360604856633712</v>
      </c>
    </row>
    <row r="13" spans="1:10" ht="15" customHeight="1">
      <c r="A13" s="167" t="s">
        <v>4</v>
      </c>
      <c r="B13" s="166">
        <v>0</v>
      </c>
      <c r="C13" s="166">
        <v>25.30413798149781</v>
      </c>
      <c r="D13" s="166">
        <v>18.64297552448275</v>
      </c>
      <c r="E13" s="166">
        <v>6.6611624570150614</v>
      </c>
      <c r="F13" s="166">
        <v>14.591309520580424</v>
      </c>
      <c r="G13" s="166">
        <v>1.5168161745283615</v>
      </c>
      <c r="H13" s="166">
        <v>30.195281492517296</v>
      </c>
      <c r="I13" s="166">
        <v>23.534119035502233</v>
      </c>
      <c r="J13" s="166">
        <v>6.6611624570150614</v>
      </c>
    </row>
    <row r="14" spans="1:10" ht="15" customHeight="1">
      <c r="A14" s="169" t="s">
        <v>5</v>
      </c>
      <c r="B14" s="168">
        <v>0</v>
      </c>
      <c r="C14" s="168">
        <v>43.517445085368863</v>
      </c>
      <c r="D14" s="168">
        <v>38.894110845499405</v>
      </c>
      <c r="E14" s="168">
        <v>4.6233342398694592</v>
      </c>
      <c r="F14" s="168">
        <v>19.641861017005944</v>
      </c>
      <c r="G14" s="168">
        <v>4.357845203813449</v>
      </c>
      <c r="H14" s="168">
        <v>48.780054928590644</v>
      </c>
      <c r="I14" s="168">
        <v>44.156720688721187</v>
      </c>
      <c r="J14" s="168">
        <v>4.6233342398694592</v>
      </c>
    </row>
    <row r="15" spans="1:10" ht="15" customHeight="1">
      <c r="A15" s="167" t="s">
        <v>6</v>
      </c>
      <c r="B15" s="166">
        <v>0</v>
      </c>
      <c r="C15" s="166">
        <v>37.52606398344367</v>
      </c>
      <c r="D15" s="166">
        <v>30.921768988930562</v>
      </c>
      <c r="E15" s="166">
        <v>6.6042949945131086</v>
      </c>
      <c r="F15" s="166">
        <v>21.691303180058682</v>
      </c>
      <c r="G15" s="166">
        <v>3.6296265750150041</v>
      </c>
      <c r="H15" s="166">
        <v>47.034482192964546</v>
      </c>
      <c r="I15" s="166">
        <v>40.430187198451435</v>
      </c>
      <c r="J15" s="166">
        <v>6.6042949945131086</v>
      </c>
    </row>
    <row r="16" spans="1:10" ht="15" customHeight="1">
      <c r="A16" s="169" t="s">
        <v>7</v>
      </c>
      <c r="B16" s="168">
        <v>0</v>
      </c>
      <c r="C16" s="168">
        <v>31.245214102112548</v>
      </c>
      <c r="D16" s="168">
        <v>25.072091900423999</v>
      </c>
      <c r="E16" s="168">
        <v>6.1731222016885505</v>
      </c>
      <c r="F16" s="168">
        <v>18.901039440232335</v>
      </c>
      <c r="G16" s="168">
        <v>2.9505578403496768</v>
      </c>
      <c r="H16" s="168">
        <v>40.371953701220775</v>
      </c>
      <c r="I16" s="168">
        <v>34.198831499532226</v>
      </c>
      <c r="J16" s="168">
        <v>6.1731222016885505</v>
      </c>
    </row>
    <row r="17" spans="1:10" ht="15" customHeight="1">
      <c r="A17" s="167" t="s">
        <v>8</v>
      </c>
      <c r="B17" s="166">
        <v>0</v>
      </c>
      <c r="C17" s="166">
        <v>20.422384446136611</v>
      </c>
      <c r="D17" s="166">
        <v>16.264249964963138</v>
      </c>
      <c r="E17" s="166">
        <v>4.1581344811734713</v>
      </c>
      <c r="F17" s="166">
        <v>15.521349208399803</v>
      </c>
      <c r="G17" s="166">
        <v>2.6892556954675473</v>
      </c>
      <c r="H17" s="166">
        <v>27.083112389762739</v>
      </c>
      <c r="I17" s="166">
        <v>22.924977908589266</v>
      </c>
      <c r="J17" s="166">
        <v>4.1581344811734713</v>
      </c>
    </row>
    <row r="18" spans="1:10" ht="15" customHeight="1">
      <c r="A18" s="169" t="s">
        <v>9</v>
      </c>
      <c r="B18" s="168">
        <v>0</v>
      </c>
      <c r="C18" s="168">
        <v>25.870355758566397</v>
      </c>
      <c r="D18" s="168">
        <v>20.434198994976008</v>
      </c>
      <c r="E18" s="168">
        <v>5.4361567635903913</v>
      </c>
      <c r="F18" s="168">
        <v>11.627163927276182</v>
      </c>
      <c r="G18" s="168">
        <v>2.5682453180768618</v>
      </c>
      <c r="H18" s="168">
        <v>30.10796956585429</v>
      </c>
      <c r="I18" s="168">
        <v>24.671812802263901</v>
      </c>
      <c r="J18" s="168">
        <v>5.4361567635903913</v>
      </c>
    </row>
    <row r="19" spans="1:10" ht="15" customHeight="1">
      <c r="A19" s="167" t="s">
        <v>10</v>
      </c>
      <c r="B19" s="166">
        <v>2.5806748925678868E-2</v>
      </c>
      <c r="C19" s="166">
        <v>29.166835298295375</v>
      </c>
      <c r="D19" s="166">
        <v>23.712022747422132</v>
      </c>
      <c r="E19" s="166">
        <v>5.4548125508732408</v>
      </c>
      <c r="F19" s="166">
        <v>16.386488172044523</v>
      </c>
      <c r="G19" s="166">
        <v>2.4779448262229939</v>
      </c>
      <c r="H19" s="166">
        <v>36.364686385873732</v>
      </c>
      <c r="I19" s="166">
        <v>30.884067086074811</v>
      </c>
      <c r="J19" s="166">
        <v>5.4806192997989198</v>
      </c>
    </row>
    <row r="20" spans="1:10" ht="15" customHeight="1">
      <c r="A20" s="169" t="s">
        <v>11</v>
      </c>
      <c r="B20" s="168">
        <v>2.6446146491308373E-2</v>
      </c>
      <c r="C20" s="168">
        <v>26.469746967319544</v>
      </c>
      <c r="D20" s="168">
        <v>21.045987718565293</v>
      </c>
      <c r="E20" s="168">
        <v>5.4237592487542496</v>
      </c>
      <c r="F20" s="168">
        <v>21.291839514494107</v>
      </c>
      <c r="G20" s="168">
        <v>2.4055045198831806</v>
      </c>
      <c r="H20" s="168">
        <v>38.818858251178455</v>
      </c>
      <c r="I20" s="168">
        <v>33.368652855932893</v>
      </c>
      <c r="J20" s="168">
        <v>5.4502053952455576</v>
      </c>
    </row>
    <row r="21" spans="1:10" ht="15" customHeight="1">
      <c r="A21" s="167" t="s">
        <v>12</v>
      </c>
      <c r="B21" s="166">
        <v>8.094704446190161E-2</v>
      </c>
      <c r="C21" s="166">
        <v>27.046466170717025</v>
      </c>
      <c r="D21" s="166">
        <v>21.969569230961714</v>
      </c>
      <c r="E21" s="166">
        <v>5.0768969397553096</v>
      </c>
      <c r="F21" s="166">
        <v>18.76104602738986</v>
      </c>
      <c r="G21" s="166">
        <v>2.5238552072778893</v>
      </c>
      <c r="H21" s="166">
        <v>36.387793184217628</v>
      </c>
      <c r="I21" s="166">
        <v>31.229949200000419</v>
      </c>
      <c r="J21" s="166">
        <v>5.1578439842172115</v>
      </c>
    </row>
    <row r="22" spans="1:10" ht="15" customHeight="1">
      <c r="A22" s="169" t="s">
        <v>13</v>
      </c>
      <c r="B22" s="168">
        <v>0</v>
      </c>
      <c r="C22" s="168">
        <v>30.017407684284041</v>
      </c>
      <c r="D22" s="168">
        <v>22.850678976872285</v>
      </c>
      <c r="E22" s="168">
        <v>7.1667287074117558</v>
      </c>
      <c r="F22" s="168">
        <v>18.390049482663308</v>
      </c>
      <c r="G22" s="168">
        <v>2.8364319691190398</v>
      </c>
      <c r="H22" s="168">
        <v>38.61841877659193</v>
      </c>
      <c r="I22" s="168">
        <v>31.451690069180174</v>
      </c>
      <c r="J22" s="168">
        <v>7.1667287074117558</v>
      </c>
    </row>
    <row r="23" spans="1:10" ht="15" customHeight="1">
      <c r="A23" s="167" t="s">
        <v>14</v>
      </c>
      <c r="B23" s="166">
        <v>0</v>
      </c>
      <c r="C23" s="166">
        <v>25.052193967572698</v>
      </c>
      <c r="D23" s="166">
        <v>21.13811799118092</v>
      </c>
      <c r="E23" s="166">
        <v>3.9140759763917785</v>
      </c>
      <c r="F23" s="166">
        <v>15.868594458708342</v>
      </c>
      <c r="G23" s="166">
        <v>2.0860348631074941</v>
      </c>
      <c r="H23" s="166">
        <v>30.62387740464581</v>
      </c>
      <c r="I23" s="166">
        <v>26.709801428254032</v>
      </c>
      <c r="J23" s="166">
        <v>3.9140759763917785</v>
      </c>
    </row>
    <row r="24" spans="1:10" ht="15" customHeight="1">
      <c r="A24" s="169" t="s">
        <v>15</v>
      </c>
      <c r="B24" s="168">
        <v>0</v>
      </c>
      <c r="C24" s="168">
        <v>24.598581062685163</v>
      </c>
      <c r="D24" s="168">
        <v>18.314889850249664</v>
      </c>
      <c r="E24" s="168">
        <v>6.2836912124354978</v>
      </c>
      <c r="F24" s="168">
        <v>10.612560290216727</v>
      </c>
      <c r="G24" s="168">
        <v>2.0674713569138863</v>
      </c>
      <c r="H24" s="168">
        <v>29.113743502285878</v>
      </c>
      <c r="I24" s="168">
        <v>22.830052289850379</v>
      </c>
      <c r="J24" s="168">
        <v>6.2836912124354978</v>
      </c>
    </row>
    <row r="25" spans="1:10" ht="15" customHeight="1">
      <c r="A25" s="167" t="s">
        <v>16</v>
      </c>
      <c r="B25" s="166">
        <v>0</v>
      </c>
      <c r="C25" s="166">
        <v>30.456914244459181</v>
      </c>
      <c r="D25" s="166">
        <v>23.822805680571808</v>
      </c>
      <c r="E25" s="166">
        <v>6.6341085638873736</v>
      </c>
      <c r="F25" s="166">
        <v>16.280702902015484</v>
      </c>
      <c r="G25" s="166">
        <v>2.6846594393759005</v>
      </c>
      <c r="H25" s="166">
        <v>35.572160471275652</v>
      </c>
      <c r="I25" s="166">
        <v>28.938051907388278</v>
      </c>
      <c r="J25" s="166">
        <v>6.6341085638873736</v>
      </c>
    </row>
    <row r="26" spans="1:10" s="160" customFormat="1" ht="15" customHeight="1">
      <c r="A26" s="165" t="s">
        <v>0</v>
      </c>
      <c r="B26" s="164">
        <v>2.4034603727492426E-2</v>
      </c>
      <c r="C26" s="164">
        <v>30.183356065027041</v>
      </c>
      <c r="D26" s="164">
        <v>24.074246103868493</v>
      </c>
      <c r="E26" s="164">
        <v>6.1091099611585484</v>
      </c>
      <c r="F26" s="164">
        <v>17.084268680255953</v>
      </c>
      <c r="G26" s="164">
        <v>2.7876814390687836</v>
      </c>
      <c r="H26" s="164">
        <v>37.747530990093196</v>
      </c>
      <c r="I26" s="472">
        <v>31.614386425207158</v>
      </c>
      <c r="J26" s="164">
        <v>6.1331445648860408</v>
      </c>
    </row>
    <row r="27" spans="1:10" s="160" customFormat="1" ht="15" customHeight="1">
      <c r="A27" s="163" t="s">
        <v>29</v>
      </c>
      <c r="B27" s="162">
        <v>10.553676308017888</v>
      </c>
      <c r="C27" s="162">
        <v>37.77220912966547</v>
      </c>
      <c r="D27" s="162" t="s">
        <v>45</v>
      </c>
      <c r="E27" s="162" t="s">
        <v>45</v>
      </c>
      <c r="F27" s="162">
        <v>17.566286428145624</v>
      </c>
      <c r="G27" s="162">
        <v>1.7298785447465592</v>
      </c>
      <c r="H27" s="162">
        <v>49.090459460326272</v>
      </c>
      <c r="I27" s="740" t="s">
        <v>45</v>
      </c>
      <c r="J27" s="161" t="s">
        <v>45</v>
      </c>
    </row>
    <row r="28" spans="1:10" s="158" customFormat="1" ht="12" customHeight="1">
      <c r="A28" s="154"/>
      <c r="B28" s="159"/>
      <c r="C28" s="159"/>
      <c r="D28" s="159"/>
      <c r="E28" s="159"/>
      <c r="F28" s="159"/>
      <c r="G28" s="159"/>
      <c r="H28" s="159"/>
      <c r="I28" s="159"/>
      <c r="J28" s="159"/>
    </row>
    <row r="29" spans="1:10" s="158" customFormat="1">
      <c r="A29" s="154" t="s">
        <v>70</v>
      </c>
      <c r="B29" s="159"/>
      <c r="C29" s="159"/>
      <c r="D29" s="159"/>
      <c r="E29" s="159"/>
      <c r="F29" s="159"/>
      <c r="G29" s="159"/>
      <c r="H29" s="159"/>
      <c r="I29" s="159"/>
      <c r="J29" s="159"/>
    </row>
    <row r="30" spans="1:10">
      <c r="A30" s="154"/>
      <c r="B30" s="154"/>
      <c r="C30" s="154"/>
      <c r="D30" s="154"/>
      <c r="E30" s="154"/>
      <c r="F30" s="154"/>
      <c r="G30" s="154"/>
      <c r="H30" s="154"/>
      <c r="I30" s="154"/>
      <c r="J30" s="154"/>
    </row>
    <row r="31" spans="1:10">
      <c r="A31" s="154"/>
      <c r="B31" s="154"/>
      <c r="C31" s="154"/>
      <c r="D31" s="154"/>
      <c r="E31" s="154"/>
      <c r="F31" s="154"/>
      <c r="G31" s="154"/>
      <c r="H31" s="154"/>
      <c r="I31" s="154"/>
      <c r="J31" s="154"/>
    </row>
    <row r="32" spans="1:10">
      <c r="A32" s="157" t="s">
        <v>69</v>
      </c>
      <c r="B32" s="156"/>
      <c r="C32" s="156"/>
      <c r="D32" s="156"/>
      <c r="E32" s="156"/>
      <c r="F32" s="156"/>
      <c r="G32" s="156"/>
      <c r="H32" s="156"/>
      <c r="I32" s="156"/>
      <c r="J32" s="156"/>
    </row>
  </sheetData>
  <conditionalFormatting sqref="B27:I27">
    <cfRule type="expression" dxfId="114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&amp;C&amp;8-12-</oddHeader>
    <oddFooter>&amp;C&amp;8Statistische Ämter des Bundes und der Länder, Internationale Bildungsindikatoren, 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Normal="100" workbookViewId="0">
      <pane xSplit="1" ySplit="8" topLeftCell="B9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RowHeight="12.75"/>
  <cols>
    <col min="1" max="1" width="24" style="111" customWidth="1"/>
    <col min="2" max="8" width="11.42578125" style="111" customWidth="1"/>
    <col min="9" max="9" width="11.7109375" style="111" customWidth="1"/>
    <col min="10" max="10" width="11.42578125" style="111" customWidth="1"/>
    <col min="11" max="16384" width="11.42578125" style="187"/>
  </cols>
  <sheetData>
    <row r="1" spans="1:10">
      <c r="A1" s="697" t="s">
        <v>396</v>
      </c>
    </row>
    <row r="3" spans="1:10" ht="15.75">
      <c r="A3" s="207" t="s">
        <v>93</v>
      </c>
      <c r="B3" s="205"/>
    </row>
    <row r="4" spans="1:10" ht="15" customHeight="1">
      <c r="A4" s="206" t="s">
        <v>515</v>
      </c>
      <c r="B4" s="205"/>
    </row>
    <row r="5" spans="1:10" ht="12.75" customHeight="1">
      <c r="A5" s="739" t="s">
        <v>478</v>
      </c>
      <c r="B5" s="205"/>
    </row>
    <row r="6" spans="1:10" ht="12.75" customHeight="1">
      <c r="A6" s="204"/>
      <c r="B6" s="204"/>
    </row>
    <row r="7" spans="1:10" ht="12.75" customHeight="1">
      <c r="A7" s="204"/>
      <c r="B7" s="797" t="s">
        <v>64</v>
      </c>
      <c r="C7" s="797" t="s">
        <v>92</v>
      </c>
      <c r="D7" s="797" t="s">
        <v>91</v>
      </c>
      <c r="E7" s="797" t="s">
        <v>90</v>
      </c>
      <c r="F7" s="797" t="s">
        <v>89</v>
      </c>
      <c r="G7" s="797" t="s">
        <v>88</v>
      </c>
      <c r="H7" s="797" t="s">
        <v>87</v>
      </c>
      <c r="I7" s="797" t="s">
        <v>86</v>
      </c>
      <c r="J7" s="797" t="s">
        <v>85</v>
      </c>
    </row>
    <row r="8" spans="1:10" ht="66" customHeight="1">
      <c r="A8" s="203" t="s">
        <v>17</v>
      </c>
      <c r="B8" s="797"/>
      <c r="C8" s="797"/>
      <c r="D8" s="797"/>
      <c r="E8" s="797"/>
      <c r="F8" s="797"/>
      <c r="G8" s="797"/>
      <c r="H8" s="797"/>
      <c r="I8" s="797"/>
      <c r="J8" s="797"/>
    </row>
    <row r="9" spans="1:10" s="200" customFormat="1" ht="15" customHeight="1">
      <c r="A9" s="202" t="s">
        <v>2</v>
      </c>
      <c r="B9" s="201">
        <v>0.88842329545454546</v>
      </c>
      <c r="C9" s="201">
        <v>3.6629411764705884</v>
      </c>
      <c r="D9" s="201">
        <v>2.4067656765676566</v>
      </c>
      <c r="E9" s="201">
        <v>2.0624327233584498</v>
      </c>
      <c r="F9" s="201">
        <v>1.2047437028325003</v>
      </c>
      <c r="G9" s="201">
        <v>0.96864501679731241</v>
      </c>
      <c r="H9" s="201">
        <v>0.20223752151462995</v>
      </c>
      <c r="I9" s="201">
        <v>0.57182389937106914</v>
      </c>
      <c r="J9" s="201">
        <v>0.67625133120340786</v>
      </c>
    </row>
    <row r="10" spans="1:10" ht="15" customHeight="1">
      <c r="A10" s="199" t="s">
        <v>1</v>
      </c>
      <c r="B10" s="198">
        <v>0.93434220161093484</v>
      </c>
      <c r="C10" s="198">
        <v>4.7398141529664048</v>
      </c>
      <c r="D10" s="198">
        <v>2.2905048982667671</v>
      </c>
      <c r="E10" s="198">
        <v>2.275141242937853</v>
      </c>
      <c r="F10" s="198">
        <v>1.1758459135866737</v>
      </c>
      <c r="G10" s="198">
        <v>1.6508087535680305</v>
      </c>
      <c r="H10" s="198">
        <v>0.22653700561284429</v>
      </c>
      <c r="I10" s="198">
        <v>0.5476938544677642</v>
      </c>
      <c r="J10" s="198">
        <v>0.55721393034825872</v>
      </c>
    </row>
    <row r="11" spans="1:10" s="200" customFormat="1" ht="15" customHeight="1">
      <c r="A11" s="202" t="s">
        <v>3</v>
      </c>
      <c r="B11" s="201">
        <v>1.1013610783928804</v>
      </c>
      <c r="C11" s="201">
        <v>2.6146953405017923</v>
      </c>
      <c r="D11" s="201">
        <v>1.8913612565445026</v>
      </c>
      <c r="E11" s="201">
        <v>2.050251256281407</v>
      </c>
      <c r="F11" s="201">
        <v>1.4614415322580645</v>
      </c>
      <c r="G11" s="201">
        <v>0.49912126537785589</v>
      </c>
      <c r="H11" s="201">
        <v>0.34314366688467407</v>
      </c>
      <c r="I11" s="201">
        <v>0.54259554140127386</v>
      </c>
      <c r="J11" s="201">
        <v>1.8009708737864079</v>
      </c>
    </row>
    <row r="12" spans="1:10" ht="15" customHeight="1">
      <c r="A12" s="199" t="s">
        <v>4</v>
      </c>
      <c r="B12" s="198">
        <v>1.2558730158730158</v>
      </c>
      <c r="C12" s="198">
        <v>3.6466942148760331</v>
      </c>
      <c r="D12" s="198">
        <v>2.0593220338983049</v>
      </c>
      <c r="E12" s="198">
        <v>4.2884615384615383</v>
      </c>
      <c r="F12" s="198">
        <v>1.3212036389083275</v>
      </c>
      <c r="G12" s="198">
        <v>0.72014925373134331</v>
      </c>
      <c r="H12" s="198">
        <v>0.41171477079796265</v>
      </c>
      <c r="I12" s="198">
        <v>0.64699205448354147</v>
      </c>
      <c r="J12" s="198">
        <v>1.0253164556962024</v>
      </c>
    </row>
    <row r="13" spans="1:10" s="200" customFormat="1" ht="15" customHeight="1">
      <c r="A13" s="202" t="s">
        <v>5</v>
      </c>
      <c r="B13" s="201">
        <v>1.0704686987872829</v>
      </c>
      <c r="C13" s="201">
        <v>2.8829787234042552</v>
      </c>
      <c r="D13" s="201">
        <v>2.7756410256410255</v>
      </c>
      <c r="E13" s="201">
        <v>4</v>
      </c>
      <c r="F13" s="201">
        <v>1.3280922431865827</v>
      </c>
      <c r="G13" s="201">
        <v>0.84699453551912574</v>
      </c>
      <c r="H13" s="201">
        <v>0.28413284132841327</v>
      </c>
      <c r="I13" s="201">
        <v>0.75271739130434778</v>
      </c>
      <c r="J13" s="201">
        <v>0</v>
      </c>
    </row>
    <row r="14" spans="1:10" ht="15" customHeight="1">
      <c r="A14" s="199" t="s">
        <v>6</v>
      </c>
      <c r="B14" s="198">
        <v>1.0307137527978114</v>
      </c>
      <c r="C14" s="198">
        <v>2.0357518401682442</v>
      </c>
      <c r="D14" s="198">
        <v>2.1388888888888888</v>
      </c>
      <c r="E14" s="198">
        <v>2.3527777777777779</v>
      </c>
      <c r="F14" s="198">
        <v>1.1151988108509847</v>
      </c>
      <c r="G14" s="198">
        <v>1.6458333333333333</v>
      </c>
      <c r="H14" s="198">
        <v>0.24390243902439024</v>
      </c>
      <c r="I14" s="198">
        <v>0.57525392428439515</v>
      </c>
      <c r="J14" s="198">
        <v>0.35714285714285715</v>
      </c>
    </row>
    <row r="15" spans="1:10" s="200" customFormat="1" ht="15" customHeight="1">
      <c r="A15" s="202" t="s">
        <v>7</v>
      </c>
      <c r="B15" s="201">
        <v>1.0053049057747689</v>
      </c>
      <c r="C15" s="201">
        <v>3.8852459016393444</v>
      </c>
      <c r="D15" s="201">
        <v>2.3722304283604134</v>
      </c>
      <c r="E15" s="201">
        <v>2.471171171171171</v>
      </c>
      <c r="F15" s="201">
        <v>1.0765245117576723</v>
      </c>
      <c r="G15" s="201">
        <v>0.9726858877086495</v>
      </c>
      <c r="H15" s="201">
        <v>0.24943853870339872</v>
      </c>
      <c r="I15" s="201">
        <v>0.59129251700680274</v>
      </c>
      <c r="J15" s="201">
        <v>1.3211488250652741</v>
      </c>
    </row>
    <row r="16" spans="1:10" ht="15" customHeight="1">
      <c r="A16" s="199" t="s">
        <v>8</v>
      </c>
      <c r="B16" s="198">
        <v>1.0803471444568868</v>
      </c>
      <c r="C16" s="198">
        <v>4.5035971223021587</v>
      </c>
      <c r="D16" s="198">
        <v>2.729064039408867</v>
      </c>
      <c r="E16" s="198">
        <v>1.8558823529411765</v>
      </c>
      <c r="F16" s="198">
        <v>1.3050430504305044</v>
      </c>
      <c r="G16" s="198">
        <v>0.58260869565217388</v>
      </c>
      <c r="H16" s="198">
        <v>0.22736625514403291</v>
      </c>
      <c r="I16" s="198">
        <v>0.69749009247027738</v>
      </c>
      <c r="J16" s="198">
        <v>0.88135593220338981</v>
      </c>
    </row>
    <row r="17" spans="1:10" s="200" customFormat="1" ht="15" customHeight="1">
      <c r="A17" s="202" t="s">
        <v>9</v>
      </c>
      <c r="B17" s="201">
        <v>1.0115346038114343</v>
      </c>
      <c r="C17" s="201">
        <v>3.943204868154158</v>
      </c>
      <c r="D17" s="201">
        <v>2.7083333333333335</v>
      </c>
      <c r="E17" s="201">
        <v>2.6260257913247362</v>
      </c>
      <c r="F17" s="201">
        <v>1.2399674620390455</v>
      </c>
      <c r="G17" s="201">
        <v>1.1169977924944812</v>
      </c>
      <c r="H17" s="201">
        <v>0.23281433607520563</v>
      </c>
      <c r="I17" s="201">
        <v>0.72913117546848383</v>
      </c>
      <c r="J17" s="201">
        <v>0.63593750000000004</v>
      </c>
    </row>
    <row r="18" spans="1:10" ht="15" customHeight="1">
      <c r="A18" s="199" t="s">
        <v>10</v>
      </c>
      <c r="B18" s="198">
        <v>0.9858271956308533</v>
      </c>
      <c r="C18" s="198">
        <v>3.1675724637681157</v>
      </c>
      <c r="D18" s="198">
        <v>2.3352601156069364</v>
      </c>
      <c r="E18" s="198">
        <v>2.4415954415954415</v>
      </c>
      <c r="F18" s="198">
        <v>1.3842448824386844</v>
      </c>
      <c r="G18" s="198">
        <v>0.89684937419076394</v>
      </c>
      <c r="H18" s="198">
        <v>0.22680045122602863</v>
      </c>
      <c r="I18" s="198">
        <v>0.63668688558878894</v>
      </c>
      <c r="J18" s="198">
        <v>0.47640791476407912</v>
      </c>
    </row>
    <row r="19" spans="1:10" s="200" customFormat="1" ht="15" customHeight="1">
      <c r="A19" s="202" t="s">
        <v>11</v>
      </c>
      <c r="B19" s="201">
        <v>1.1324865484696127</v>
      </c>
      <c r="C19" s="201">
        <v>2.658291457286432</v>
      </c>
      <c r="D19" s="201">
        <v>2.7323383084577113</v>
      </c>
      <c r="E19" s="201">
        <v>2.1706666666666665</v>
      </c>
      <c r="F19" s="201">
        <v>1.2313186813186814</v>
      </c>
      <c r="G19" s="201">
        <v>0.90711462450592883</v>
      </c>
      <c r="H19" s="201">
        <v>0.23950984032677311</v>
      </c>
      <c r="I19" s="201">
        <v>0.72731568998109641</v>
      </c>
      <c r="J19" s="201">
        <v>0.18446601941747573</v>
      </c>
    </row>
    <row r="20" spans="1:10" ht="15" customHeight="1">
      <c r="A20" s="199" t="s">
        <v>12</v>
      </c>
      <c r="B20" s="198">
        <v>1.0006812334483399</v>
      </c>
      <c r="C20" s="198">
        <v>2.1177387655574149</v>
      </c>
      <c r="D20" s="198">
        <v>2.5957446808510638</v>
      </c>
      <c r="E20" s="198">
        <v>1.54</v>
      </c>
      <c r="F20" s="198">
        <v>1.1089926702843278</v>
      </c>
      <c r="G20" s="198">
        <v>0.74019076478391466</v>
      </c>
      <c r="H20" s="198">
        <v>0.17620526096480457</v>
      </c>
      <c r="I20" s="198">
        <v>0.51025056947608205</v>
      </c>
      <c r="J20" s="198">
        <v>0.17061016352713232</v>
      </c>
    </row>
    <row r="21" spans="1:10" s="200" customFormat="1" ht="15" customHeight="1">
      <c r="A21" s="202" t="s">
        <v>13</v>
      </c>
      <c r="B21" s="201">
        <v>0.98907191643230208</v>
      </c>
      <c r="C21" s="201">
        <v>3.0244941427050054</v>
      </c>
      <c r="D21" s="201">
        <v>1.8801229508196722</v>
      </c>
      <c r="E21" s="201">
        <v>2.5084388185654007</v>
      </c>
      <c r="F21" s="201">
        <v>1.4463183874948582</v>
      </c>
      <c r="G21" s="201">
        <v>0.82004555808656032</v>
      </c>
      <c r="H21" s="201">
        <v>0.2641661625327687</v>
      </c>
      <c r="I21" s="201">
        <v>0.4897750511247444</v>
      </c>
      <c r="J21" s="201">
        <v>1.1107011070110702</v>
      </c>
    </row>
    <row r="22" spans="1:10" ht="15" customHeight="1">
      <c r="A22" s="199" t="s">
        <v>14</v>
      </c>
      <c r="B22" s="198">
        <v>1.1438010104935872</v>
      </c>
      <c r="C22" s="198">
        <v>2.8542141230068339</v>
      </c>
      <c r="D22" s="198">
        <v>1.7846153846153847</v>
      </c>
      <c r="E22" s="198">
        <v>1.9515151515151514</v>
      </c>
      <c r="F22" s="198">
        <v>1.5730050933786077</v>
      </c>
      <c r="G22" s="198">
        <v>1.3943661971830985</v>
      </c>
      <c r="H22" s="198">
        <v>0.2633190447030006</v>
      </c>
      <c r="I22" s="198">
        <v>0.68453865336658359</v>
      </c>
      <c r="J22" s="198">
        <v>1.0186335403726707</v>
      </c>
    </row>
    <row r="23" spans="1:10" s="200" customFormat="1" ht="15" customHeight="1">
      <c r="A23" s="202" t="s">
        <v>15</v>
      </c>
      <c r="B23" s="201">
        <v>0.97072920232796989</v>
      </c>
      <c r="C23" s="201">
        <v>2.5917030567685591</v>
      </c>
      <c r="D23" s="201">
        <v>2.2885085574572126</v>
      </c>
      <c r="E23" s="201">
        <v>1.8174157303370786</v>
      </c>
      <c r="F23" s="201">
        <v>1.1222896790980053</v>
      </c>
      <c r="G23" s="201">
        <v>0.70561456752655538</v>
      </c>
      <c r="H23" s="201">
        <v>0.24705014749262535</v>
      </c>
      <c r="I23" s="201">
        <v>0.58396946564885499</v>
      </c>
      <c r="J23" s="201">
        <v>0.4838709677419355</v>
      </c>
    </row>
    <row r="24" spans="1:10" ht="15" customHeight="1">
      <c r="A24" s="199" t="s">
        <v>16</v>
      </c>
      <c r="B24" s="198">
        <v>1.1067944549033031</v>
      </c>
      <c r="C24" s="198">
        <v>3.1607515657620042</v>
      </c>
      <c r="D24" s="198">
        <v>1.8356164383561644</v>
      </c>
      <c r="E24" s="198">
        <v>3.044</v>
      </c>
      <c r="F24" s="198">
        <v>1.5295095594347465</v>
      </c>
      <c r="G24" s="198">
        <v>0.44588744588744589</v>
      </c>
      <c r="H24" s="198">
        <v>0.29369691551184623</v>
      </c>
      <c r="I24" s="198">
        <v>0.70674157303370788</v>
      </c>
      <c r="J24" s="198">
        <v>0.6097560975609756</v>
      </c>
    </row>
    <row r="25" spans="1:10">
      <c r="A25" s="197" t="s">
        <v>0</v>
      </c>
      <c r="B25" s="195">
        <v>0.99298877399465046</v>
      </c>
      <c r="C25" s="195">
        <v>3.327137532453265</v>
      </c>
      <c r="D25" s="195">
        <v>2.290414794936118</v>
      </c>
      <c r="E25" s="195">
        <v>2.3335703493022844</v>
      </c>
      <c r="F25" s="195">
        <v>1.2740481726172335</v>
      </c>
      <c r="G25" s="195">
        <v>0.96599774812726613</v>
      </c>
      <c r="H25" s="195">
        <v>0.23915282039869828</v>
      </c>
      <c r="I25" s="195">
        <v>0.59417887688125703</v>
      </c>
      <c r="J25" s="195">
        <v>0.7060143304360933</v>
      </c>
    </row>
    <row r="26" spans="1:10" ht="15" customHeight="1">
      <c r="A26" s="196" t="s">
        <v>29</v>
      </c>
      <c r="B26" s="194" t="s">
        <v>45</v>
      </c>
      <c r="C26" s="195">
        <v>4.2166201284445179</v>
      </c>
      <c r="D26" s="195">
        <v>2.0406884863629635</v>
      </c>
      <c r="E26" s="195">
        <v>3.7167604857348309</v>
      </c>
      <c r="F26" s="195">
        <v>1.5344697857156859</v>
      </c>
      <c r="G26" s="195">
        <v>1.2051255037266209</v>
      </c>
      <c r="H26" s="195">
        <v>0.34872350617026732</v>
      </c>
      <c r="I26" s="195">
        <v>0.68043331058680434</v>
      </c>
      <c r="J26" s="195">
        <v>1.1762166367062037</v>
      </c>
    </row>
    <row r="27" spans="1:10" s="190" customFormat="1">
      <c r="A27" s="99"/>
      <c r="B27" s="99"/>
      <c r="C27" s="99"/>
      <c r="D27" s="99"/>
      <c r="E27" s="191"/>
      <c r="F27" s="191"/>
      <c r="G27" s="191"/>
      <c r="H27" s="191"/>
      <c r="I27" s="191"/>
      <c r="J27" s="191"/>
    </row>
    <row r="28" spans="1:10" s="190" customFormat="1">
      <c r="A28" s="193"/>
      <c r="B28" s="192"/>
      <c r="C28" s="191"/>
      <c r="D28" s="191"/>
      <c r="E28" s="191"/>
      <c r="F28" s="191"/>
      <c r="G28" s="191"/>
      <c r="H28" s="191"/>
      <c r="I28" s="191"/>
      <c r="J28" s="191"/>
    </row>
    <row r="29" spans="1:10">
      <c r="A29" s="189" t="s">
        <v>83</v>
      </c>
      <c r="B29" s="188"/>
    </row>
  </sheetData>
  <mergeCells count="9">
    <mergeCell ref="B7:B8"/>
    <mergeCell ref="I7:I8"/>
    <mergeCell ref="C7:C8"/>
    <mergeCell ref="J7:J8"/>
    <mergeCell ref="E7:E8"/>
    <mergeCell ref="D7:D8"/>
    <mergeCell ref="H7:H8"/>
    <mergeCell ref="G7:G8"/>
    <mergeCell ref="F7:F8"/>
  </mergeCells>
  <conditionalFormatting sqref="B26 D26:J26">
    <cfRule type="expression" dxfId="113" priority="4" stopIfTrue="1">
      <formula>#REF!=1</formula>
    </cfRule>
  </conditionalFormatting>
  <conditionalFormatting sqref="C26">
    <cfRule type="expression" dxfId="112" priority="3" stopIfTrue="1">
      <formula>#REF!=1</formula>
    </cfRule>
  </conditionalFormatting>
  <conditionalFormatting sqref="B25 D25:J25">
    <cfRule type="expression" dxfId="111" priority="2" stopIfTrue="1">
      <formula>#REF!=1</formula>
    </cfRule>
  </conditionalFormatting>
  <conditionalFormatting sqref="C25">
    <cfRule type="expression" dxfId="110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&amp;C&amp;8-13-</oddHeader>
    <oddFooter>&amp;C&amp;8Statistische Ämter des Bundes und der Länder, Internationale Bildungsindikatoren, 2016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zoomScaleNormal="100" workbookViewId="0">
      <pane xSplit="1" ySplit="9" topLeftCell="B10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RowHeight="12.75"/>
  <cols>
    <col min="1" max="1" width="24" style="155" customWidth="1"/>
    <col min="2" max="3" width="12.7109375" style="155" customWidth="1"/>
    <col min="4" max="5" width="12.7109375" style="209" customWidth="1"/>
    <col min="6" max="7" width="12.7109375" style="155" customWidth="1"/>
    <col min="8" max="8" width="12.85546875" style="155" customWidth="1"/>
    <col min="9" max="9" width="12.7109375" style="155" customWidth="1"/>
    <col min="10" max="16384" width="11.42578125" style="154"/>
  </cols>
  <sheetData>
    <row r="1" spans="1:9">
      <c r="A1" s="697" t="s">
        <v>396</v>
      </c>
    </row>
    <row r="3" spans="1:9" ht="15.75" customHeight="1">
      <c r="A3" s="186" t="s">
        <v>96</v>
      </c>
    </row>
    <row r="4" spans="1:9" ht="15" customHeight="1">
      <c r="A4" s="185" t="s">
        <v>490</v>
      </c>
      <c r="B4" s="183"/>
      <c r="C4" s="184"/>
      <c r="D4" s="216"/>
      <c r="E4" s="216"/>
      <c r="F4" s="183"/>
      <c r="G4" s="183"/>
      <c r="H4" s="183"/>
      <c r="I4" s="183"/>
    </row>
    <row r="5" spans="1:9" ht="12.75" customHeight="1">
      <c r="A5" s="182"/>
      <c r="B5" s="154"/>
      <c r="C5" s="154"/>
      <c r="D5" s="211"/>
      <c r="E5" s="211"/>
      <c r="F5" s="154"/>
      <c r="G5" s="154"/>
      <c r="H5" s="154"/>
      <c r="I5" s="154"/>
    </row>
    <row r="6" spans="1:9" ht="12.75" customHeight="1">
      <c r="A6" s="182"/>
      <c r="B6" s="181" t="s">
        <v>80</v>
      </c>
      <c r="C6" s="181"/>
      <c r="D6" s="215"/>
      <c r="E6" s="215"/>
      <c r="F6" s="181"/>
      <c r="G6" s="181"/>
      <c r="H6" s="181"/>
      <c r="I6" s="181"/>
    </row>
    <row r="7" spans="1:9" s="174" customFormat="1" ht="51" customHeight="1">
      <c r="A7" s="180"/>
      <c r="B7" s="178" t="s">
        <v>40</v>
      </c>
      <c r="C7" s="179" t="s">
        <v>78</v>
      </c>
      <c r="D7" s="214"/>
      <c r="E7" s="214"/>
      <c r="F7" s="179" t="s">
        <v>95</v>
      </c>
      <c r="G7" s="179"/>
      <c r="H7" s="179"/>
      <c r="I7" s="178" t="s">
        <v>33</v>
      </c>
    </row>
    <row r="8" spans="1:9" ht="76.5">
      <c r="A8" s="173"/>
      <c r="B8" s="213"/>
      <c r="C8" s="213" t="s">
        <v>75</v>
      </c>
      <c r="D8" s="213" t="s">
        <v>74</v>
      </c>
      <c r="E8" s="170" t="s">
        <v>94</v>
      </c>
      <c r="F8" s="213" t="s">
        <v>75</v>
      </c>
      <c r="G8" s="170" t="s">
        <v>516</v>
      </c>
      <c r="H8" s="170" t="s">
        <v>517</v>
      </c>
      <c r="I8" s="213"/>
    </row>
    <row r="9" spans="1:9" ht="12.75" customHeight="1">
      <c r="A9" s="171" t="s">
        <v>17</v>
      </c>
      <c r="B9" s="170" t="s">
        <v>54</v>
      </c>
      <c r="C9" s="170" t="s">
        <v>53</v>
      </c>
      <c r="D9" s="170" t="s">
        <v>524</v>
      </c>
      <c r="E9" s="170" t="s">
        <v>525</v>
      </c>
      <c r="F9" s="170" t="s">
        <v>52</v>
      </c>
      <c r="G9" s="170" t="s">
        <v>522</v>
      </c>
      <c r="H9" s="170" t="s">
        <v>523</v>
      </c>
      <c r="I9" s="170" t="s">
        <v>51</v>
      </c>
    </row>
    <row r="10" spans="1:9" ht="15" customHeight="1">
      <c r="A10" s="169" t="s">
        <v>2</v>
      </c>
      <c r="B10" s="168">
        <v>94.117647058823522</v>
      </c>
      <c r="C10" s="168">
        <v>44.85274250202648</v>
      </c>
      <c r="D10" s="168">
        <v>44.77696355677962</v>
      </c>
      <c r="E10" s="168">
        <v>45.129171151776106</v>
      </c>
      <c r="F10" s="168">
        <v>52.105107265264671</v>
      </c>
      <c r="G10" s="168">
        <v>44.303490627020039</v>
      </c>
      <c r="H10" s="168">
        <v>60.68224216043351</v>
      </c>
      <c r="I10" s="168">
        <v>45.286980867942141</v>
      </c>
    </row>
    <row r="11" spans="1:9" ht="15" customHeight="1">
      <c r="A11" s="167" t="s">
        <v>1</v>
      </c>
      <c r="B11" s="166">
        <v>53.333333333333336</v>
      </c>
      <c r="C11" s="166">
        <v>45.705952482329899</v>
      </c>
      <c r="D11" s="166">
        <v>46.318919787815467</v>
      </c>
      <c r="E11" s="166">
        <v>43.334024466099933</v>
      </c>
      <c r="F11" s="166">
        <v>53.178519593613935</v>
      </c>
      <c r="G11" s="166">
        <v>41.529081318079058</v>
      </c>
      <c r="H11" s="166">
        <v>66.296382010337112</v>
      </c>
      <c r="I11" s="166">
        <v>45.476294040887346</v>
      </c>
    </row>
    <row r="12" spans="1:9" ht="15" customHeight="1">
      <c r="A12" s="169" t="s">
        <v>3</v>
      </c>
      <c r="B12" s="168">
        <v>0</v>
      </c>
      <c r="C12" s="168">
        <v>52.688895686754357</v>
      </c>
      <c r="D12" s="168">
        <v>50.123808809184368</v>
      </c>
      <c r="E12" s="168">
        <v>64.015904572564608</v>
      </c>
      <c r="F12" s="168">
        <v>52.877404024652854</v>
      </c>
      <c r="G12" s="168">
        <v>49.790747652980436</v>
      </c>
      <c r="H12" s="168">
        <v>58.776480760916563</v>
      </c>
      <c r="I12" s="168">
        <v>47.718383311603652</v>
      </c>
    </row>
    <row r="13" spans="1:9" ht="15" customHeight="1">
      <c r="A13" s="167" t="s">
        <v>4</v>
      </c>
      <c r="B13" s="166">
        <v>0</v>
      </c>
      <c r="C13" s="166">
        <v>57.106355796870012</v>
      </c>
      <c r="D13" s="166">
        <v>51.065217391304351</v>
      </c>
      <c r="E13" s="166">
        <v>73.826714801444055</v>
      </c>
      <c r="F13" s="166">
        <v>55.199394245330645</v>
      </c>
      <c r="G13" s="166">
        <v>52.611940298507463</v>
      </c>
      <c r="H13" s="166">
        <v>60.608424336973478</v>
      </c>
      <c r="I13" s="166">
        <v>39.310344827586206</v>
      </c>
    </row>
    <row r="14" spans="1:9" ht="15" customHeight="1">
      <c r="A14" s="169" t="s">
        <v>5</v>
      </c>
      <c r="B14" s="168">
        <v>0</v>
      </c>
      <c r="C14" s="168">
        <v>52.105392760403845</v>
      </c>
      <c r="D14" s="168">
        <v>50.041447913788339</v>
      </c>
      <c r="E14" s="168">
        <v>69.004524886877832</v>
      </c>
      <c r="F14" s="168">
        <v>52.360515021459229</v>
      </c>
      <c r="G14" s="168">
        <v>49.599417334304441</v>
      </c>
      <c r="H14" s="168">
        <v>60.081466395112017</v>
      </c>
      <c r="I14" s="168">
        <v>44.387755102040813</v>
      </c>
    </row>
    <row r="15" spans="1:9" ht="15" customHeight="1">
      <c r="A15" s="167" t="s">
        <v>6</v>
      </c>
      <c r="B15" s="166">
        <v>0</v>
      </c>
      <c r="C15" s="166">
        <v>49.867458381931925</v>
      </c>
      <c r="D15" s="166">
        <v>50.064250835260857</v>
      </c>
      <c r="E15" s="166">
        <v>48.938750758035169</v>
      </c>
      <c r="F15" s="166">
        <v>52.297481279782168</v>
      </c>
      <c r="G15" s="166">
        <v>45.849683066706916</v>
      </c>
      <c r="H15" s="166">
        <v>60.632071790870079</v>
      </c>
      <c r="I15" s="166">
        <v>50.09765625</v>
      </c>
    </row>
    <row r="16" spans="1:9" ht="15" customHeight="1">
      <c r="A16" s="169" t="s">
        <v>7</v>
      </c>
      <c r="B16" s="168">
        <v>0</v>
      </c>
      <c r="C16" s="168">
        <v>48.269463145175209</v>
      </c>
      <c r="D16" s="168">
        <v>46.990155468287696</v>
      </c>
      <c r="E16" s="168">
        <v>53.458433340606589</v>
      </c>
      <c r="F16" s="168">
        <v>53.736679753224905</v>
      </c>
      <c r="G16" s="168">
        <v>44.715447154471541</v>
      </c>
      <c r="H16" s="168">
        <v>63.407902382335855</v>
      </c>
      <c r="I16" s="168">
        <v>46.474501108647445</v>
      </c>
    </row>
    <row r="17" spans="1:9" ht="15" customHeight="1">
      <c r="A17" s="167" t="s">
        <v>8</v>
      </c>
      <c r="B17" s="166">
        <v>0</v>
      </c>
      <c r="C17" s="166">
        <v>50.547981823041965</v>
      </c>
      <c r="D17" s="166">
        <v>46.926994906621395</v>
      </c>
      <c r="E17" s="166">
        <v>63.94472361809045</v>
      </c>
      <c r="F17" s="166">
        <v>53.731815306767871</v>
      </c>
      <c r="G17" s="166">
        <v>44.77033757609297</v>
      </c>
      <c r="H17" s="166">
        <v>65.682656826568262</v>
      </c>
      <c r="I17" s="166">
        <v>50.946969696969703</v>
      </c>
    </row>
    <row r="18" spans="1:9" ht="15" customHeight="1">
      <c r="A18" s="169" t="s">
        <v>9</v>
      </c>
      <c r="B18" s="168">
        <v>0</v>
      </c>
      <c r="C18" s="168">
        <v>50.17534855872038</v>
      </c>
      <c r="D18" s="168">
        <v>51.445462927808215</v>
      </c>
      <c r="E18" s="168">
        <v>45.439838220424669</v>
      </c>
      <c r="F18" s="168">
        <v>51.390487149980821</v>
      </c>
      <c r="G18" s="168">
        <v>47.333534197047307</v>
      </c>
      <c r="H18" s="168">
        <v>58.496042216358838</v>
      </c>
      <c r="I18" s="168">
        <v>46.395806028833555</v>
      </c>
    </row>
    <row r="19" spans="1:9" ht="15" customHeight="1">
      <c r="A19" s="167" t="s">
        <v>10</v>
      </c>
      <c r="B19" s="166">
        <v>67.857142857142861</v>
      </c>
      <c r="C19" s="166">
        <v>49.268572521273548</v>
      </c>
      <c r="D19" s="166">
        <v>48.894908334314763</v>
      </c>
      <c r="E19" s="166">
        <v>50.88075880758808</v>
      </c>
      <c r="F19" s="166">
        <v>51.562366722583953</v>
      </c>
      <c r="G19" s="166">
        <v>45.223187234902042</v>
      </c>
      <c r="H19" s="166">
        <v>59.731893017505044</v>
      </c>
      <c r="I19" s="166">
        <v>41.12414837244512</v>
      </c>
    </row>
    <row r="20" spans="1:9" ht="15" customHeight="1">
      <c r="A20" s="169" t="s">
        <v>11</v>
      </c>
      <c r="B20" s="168">
        <v>92.307692307692307</v>
      </c>
      <c r="C20" s="168">
        <v>50.705653021442501</v>
      </c>
      <c r="D20" s="168">
        <v>51.077013868397756</v>
      </c>
      <c r="E20" s="168">
        <v>49.285176824680207</v>
      </c>
      <c r="F20" s="168">
        <v>56.555772994129164</v>
      </c>
      <c r="G20" s="168">
        <v>49.363867684478372</v>
      </c>
      <c r="H20" s="168">
        <v>61.828048160081394</v>
      </c>
      <c r="I20" s="168">
        <v>48.658318425760285</v>
      </c>
    </row>
    <row r="21" spans="1:9" ht="15" customHeight="1">
      <c r="A21" s="167" t="s">
        <v>12</v>
      </c>
      <c r="B21" s="166">
        <v>94.8522327387155</v>
      </c>
      <c r="C21" s="166">
        <v>49.162776389116054</v>
      </c>
      <c r="D21" s="166">
        <v>48.509803921568626</v>
      </c>
      <c r="E21" s="166">
        <v>51.956594967759294</v>
      </c>
      <c r="F21" s="166">
        <v>52.740672501151543</v>
      </c>
      <c r="G21" s="166">
        <v>43.025362318840585</v>
      </c>
      <c r="H21" s="166">
        <v>62.792877225866917</v>
      </c>
      <c r="I21" s="166">
        <v>37.102473498233216</v>
      </c>
    </row>
    <row r="22" spans="1:9" ht="15" customHeight="1">
      <c r="A22" s="169" t="s">
        <v>13</v>
      </c>
      <c r="B22" s="168">
        <v>0</v>
      </c>
      <c r="C22" s="168">
        <v>49.729456749152298</v>
      </c>
      <c r="D22" s="168">
        <v>47.050304142126095</v>
      </c>
      <c r="E22" s="168">
        <v>57.648401826484019</v>
      </c>
      <c r="F22" s="168">
        <v>50.280809579315452</v>
      </c>
      <c r="G22" s="168">
        <v>50.507416081186577</v>
      </c>
      <c r="H22" s="168">
        <v>50.011592858798984</v>
      </c>
      <c r="I22" s="168">
        <v>46.085164835164832</v>
      </c>
    </row>
    <row r="23" spans="1:9" ht="15" customHeight="1">
      <c r="A23" s="167" t="s">
        <v>14</v>
      </c>
      <c r="B23" s="166">
        <v>0</v>
      </c>
      <c r="C23" s="166">
        <v>53.055644901897715</v>
      </c>
      <c r="D23" s="166">
        <v>50.096043027276217</v>
      </c>
      <c r="E23" s="166">
        <v>68.280632411067202</v>
      </c>
      <c r="F23" s="166">
        <v>54.630715123094966</v>
      </c>
      <c r="G23" s="166">
        <v>52.34682909351487</v>
      </c>
      <c r="H23" s="166">
        <v>58.955223880597018</v>
      </c>
      <c r="I23" s="166">
        <v>46.812386156648451</v>
      </c>
    </row>
    <row r="24" spans="1:9" ht="15" customHeight="1">
      <c r="A24" s="169" t="s">
        <v>15</v>
      </c>
      <c r="B24" s="168">
        <v>0</v>
      </c>
      <c r="C24" s="168">
        <v>46.609836065573774</v>
      </c>
      <c r="D24" s="168">
        <v>46.114447191805013</v>
      </c>
      <c r="E24" s="168">
        <v>48.038716250636782</v>
      </c>
      <c r="F24" s="168">
        <v>54.920049200492002</v>
      </c>
      <c r="G24" s="168">
        <v>48.764769065520944</v>
      </c>
      <c r="H24" s="168">
        <v>63.165467625899282</v>
      </c>
      <c r="I24" s="168">
        <v>52.04402515723271</v>
      </c>
    </row>
    <row r="25" spans="1:9" ht="15" customHeight="1">
      <c r="A25" s="167" t="s">
        <v>16</v>
      </c>
      <c r="B25" s="166">
        <v>0</v>
      </c>
      <c r="C25" s="166">
        <v>52.660016625103914</v>
      </c>
      <c r="D25" s="166">
        <v>52.771258349882658</v>
      </c>
      <c r="E25" s="166">
        <v>52.29303156640858</v>
      </c>
      <c r="F25" s="166">
        <v>52.888787394382277</v>
      </c>
      <c r="G25" s="166">
        <v>49.255213505461768</v>
      </c>
      <c r="H25" s="166">
        <v>60.972017673048605</v>
      </c>
      <c r="I25" s="166">
        <v>49.088359046283308</v>
      </c>
    </row>
    <row r="26" spans="1:9" s="160" customFormat="1" ht="15" customHeight="1">
      <c r="A26" s="165" t="s">
        <v>0</v>
      </c>
      <c r="B26" s="164">
        <v>66.68030047735553</v>
      </c>
      <c r="C26" s="164">
        <v>48.535996032572818</v>
      </c>
      <c r="D26" s="164">
        <v>48.036328759286214</v>
      </c>
      <c r="E26" s="164">
        <v>50.47973476129458</v>
      </c>
      <c r="F26" s="164">
        <v>52.733217415415545</v>
      </c>
      <c r="G26" s="164">
        <v>46.187934126182576</v>
      </c>
      <c r="H26" s="164">
        <v>61.081535812400588</v>
      </c>
      <c r="I26" s="472">
        <v>45.468433580843431</v>
      </c>
    </row>
    <row r="27" spans="1:9" s="160" customFormat="1" ht="15" customHeight="1">
      <c r="A27" s="163" t="s">
        <v>29</v>
      </c>
      <c r="B27" s="162">
        <v>55.615788629387858</v>
      </c>
      <c r="C27" s="162">
        <v>58.197906993337106</v>
      </c>
      <c r="D27" s="162" t="s">
        <v>45</v>
      </c>
      <c r="E27" s="162" t="s">
        <v>45</v>
      </c>
      <c r="F27" s="162">
        <v>56.542171564937377</v>
      </c>
      <c r="G27" s="162">
        <v>57.43879866882547</v>
      </c>
      <c r="H27" s="162">
        <v>61.616112130970244</v>
      </c>
      <c r="I27" s="740">
        <v>47.415155666119325</v>
      </c>
    </row>
    <row r="28" spans="1:9" s="158" customFormat="1" ht="12" customHeight="1">
      <c r="A28" s="154"/>
      <c r="B28" s="159"/>
      <c r="C28" s="159"/>
      <c r="D28" s="212"/>
      <c r="E28" s="212"/>
      <c r="F28" s="159"/>
      <c r="G28" s="159"/>
      <c r="H28" s="159"/>
      <c r="I28" s="159"/>
    </row>
    <row r="29" spans="1:9">
      <c r="A29" s="154"/>
      <c r="B29" s="154"/>
      <c r="C29" s="154"/>
      <c r="D29" s="211"/>
      <c r="E29" s="211"/>
      <c r="F29" s="154"/>
      <c r="G29" s="154"/>
      <c r="H29" s="154"/>
      <c r="I29" s="154"/>
    </row>
    <row r="30" spans="1:9">
      <c r="A30" s="157" t="s">
        <v>69</v>
      </c>
      <c r="B30" s="156"/>
      <c r="C30" s="156"/>
      <c r="D30" s="210"/>
      <c r="E30" s="210"/>
      <c r="F30" s="156"/>
      <c r="G30" s="156"/>
      <c r="H30" s="156"/>
      <c r="I30" s="156"/>
    </row>
    <row r="38" ht="9.75" customHeight="1"/>
  </sheetData>
  <conditionalFormatting sqref="B27:I27">
    <cfRule type="expression" dxfId="109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&amp;C&amp;8-14-</oddHeader>
    <oddFooter>&amp;C&amp;8Statistische Ämter des Bundes und der Länder, Internationale Bildungsindikatoren, 2016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Normal="100" workbookViewId="0">
      <pane xSplit="1" ySplit="8" topLeftCell="B9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RowHeight="12.75"/>
  <cols>
    <col min="1" max="1" width="24" style="111" customWidth="1"/>
    <col min="2" max="9" width="13.7109375" style="111" customWidth="1"/>
    <col min="10" max="16384" width="11.42578125" style="187"/>
  </cols>
  <sheetData>
    <row r="1" spans="1:9">
      <c r="A1" s="697" t="s">
        <v>396</v>
      </c>
    </row>
    <row r="3" spans="1:9" ht="15.75">
      <c r="A3" s="207" t="s">
        <v>100</v>
      </c>
      <c r="B3" s="205"/>
    </row>
    <row r="4" spans="1:9" ht="15" customHeight="1">
      <c r="A4" s="206" t="s">
        <v>529</v>
      </c>
      <c r="B4" s="205"/>
    </row>
    <row r="5" spans="1:9" ht="12.75" customHeight="1">
      <c r="A5" s="204"/>
      <c r="B5" s="204"/>
    </row>
    <row r="6" spans="1:9" ht="12.75" customHeight="1">
      <c r="A6" s="204"/>
      <c r="B6" s="514" t="s">
        <v>99</v>
      </c>
      <c r="C6" s="514"/>
      <c r="D6" s="514"/>
      <c r="E6" s="514"/>
      <c r="F6" s="514" t="s">
        <v>98</v>
      </c>
      <c r="G6" s="514"/>
      <c r="H6" s="514"/>
      <c r="I6" s="514"/>
    </row>
    <row r="7" spans="1:9" ht="51">
      <c r="A7" s="204"/>
      <c r="B7" s="221" t="s">
        <v>40</v>
      </c>
      <c r="C7" s="221" t="s">
        <v>97</v>
      </c>
      <c r="D7" s="221" t="s">
        <v>77</v>
      </c>
      <c r="E7" s="221" t="s">
        <v>33</v>
      </c>
      <c r="F7" s="221" t="s">
        <v>40</v>
      </c>
      <c r="G7" s="221" t="s">
        <v>97</v>
      </c>
      <c r="H7" s="221" t="s">
        <v>77</v>
      </c>
      <c r="I7" s="221" t="s">
        <v>33</v>
      </c>
    </row>
    <row r="8" spans="1:9">
      <c r="A8" s="203" t="s">
        <v>17</v>
      </c>
      <c r="B8" s="124" t="s">
        <v>54</v>
      </c>
      <c r="C8" s="124" t="s">
        <v>53</v>
      </c>
      <c r="D8" s="124" t="s">
        <v>52</v>
      </c>
      <c r="E8" s="124" t="s">
        <v>51</v>
      </c>
      <c r="F8" s="124" t="s">
        <v>54</v>
      </c>
      <c r="G8" s="124" t="s">
        <v>53</v>
      </c>
      <c r="H8" s="124" t="s">
        <v>52</v>
      </c>
      <c r="I8" s="124" t="s">
        <v>51</v>
      </c>
    </row>
    <row r="9" spans="1:9" s="200" customFormat="1" ht="15" customHeight="1">
      <c r="A9" s="202" t="s">
        <v>2</v>
      </c>
      <c r="B9" s="220">
        <v>0</v>
      </c>
      <c r="C9" s="220">
        <v>12.629111560010672</v>
      </c>
      <c r="D9" s="220">
        <v>18.54446784383606</v>
      </c>
      <c r="E9" s="220">
        <v>34.951003266448907</v>
      </c>
      <c r="F9" s="220">
        <v>0</v>
      </c>
      <c r="G9" s="220">
        <v>29.161108358425125</v>
      </c>
      <c r="H9" s="220">
        <v>15.855337761218207</v>
      </c>
      <c r="I9" s="220">
        <v>9.9626691553896407</v>
      </c>
    </row>
    <row r="10" spans="1:9" ht="15" customHeight="1">
      <c r="A10" s="199" t="s">
        <v>1</v>
      </c>
      <c r="B10" s="219">
        <v>0</v>
      </c>
      <c r="C10" s="219">
        <v>13.120806785096416</v>
      </c>
      <c r="D10" s="219">
        <v>16.582184374155176</v>
      </c>
      <c r="E10" s="219">
        <v>31.665941713788605</v>
      </c>
      <c r="F10" s="219">
        <v>49.166666666666664</v>
      </c>
      <c r="G10" s="219">
        <v>28.90839275918815</v>
      </c>
      <c r="H10" s="219">
        <v>16.027980535279806</v>
      </c>
      <c r="I10" s="219">
        <v>9.1779034362766421</v>
      </c>
    </row>
    <row r="11" spans="1:9" s="200" customFormat="1" ht="15" customHeight="1">
      <c r="A11" s="202" t="s">
        <v>3</v>
      </c>
      <c r="B11" s="220">
        <v>0</v>
      </c>
      <c r="C11" s="220">
        <v>10.318609703113687</v>
      </c>
      <c r="D11" s="220">
        <v>11.766330617318049</v>
      </c>
      <c r="E11" s="220">
        <v>28.292046936114733</v>
      </c>
      <c r="F11" s="220">
        <v>0</v>
      </c>
      <c r="G11" s="220">
        <v>20.033791938209028</v>
      </c>
      <c r="H11" s="220">
        <v>18.264051926529483</v>
      </c>
      <c r="I11" s="220">
        <v>10.995219469795741</v>
      </c>
    </row>
    <row r="12" spans="1:9" ht="15" customHeight="1">
      <c r="A12" s="199" t="s">
        <v>4</v>
      </c>
      <c r="B12" s="219">
        <v>0</v>
      </c>
      <c r="C12" s="219">
        <v>8.9777917782327918</v>
      </c>
      <c r="D12" s="219">
        <v>17.179429598023805</v>
      </c>
      <c r="E12" s="219">
        <v>47.586206896551722</v>
      </c>
      <c r="F12" s="219">
        <v>0</v>
      </c>
      <c r="G12" s="219">
        <v>16.002520081902663</v>
      </c>
      <c r="H12" s="219">
        <v>13.945654614866381</v>
      </c>
      <c r="I12" s="219">
        <v>8.0459770114942533</v>
      </c>
    </row>
    <row r="13" spans="1:9" s="200" customFormat="1" ht="15" customHeight="1">
      <c r="A13" s="202" t="s">
        <v>5</v>
      </c>
      <c r="B13" s="220">
        <v>0</v>
      </c>
      <c r="C13" s="220">
        <v>16.785450970754486</v>
      </c>
      <c r="D13" s="220">
        <v>22.942528735632184</v>
      </c>
      <c r="E13" s="220">
        <v>49.744897959183675</v>
      </c>
      <c r="F13" s="220">
        <v>0</v>
      </c>
      <c r="G13" s="220">
        <v>16.490538215777832</v>
      </c>
      <c r="H13" s="220">
        <v>14.298850574712644</v>
      </c>
      <c r="I13" s="220">
        <v>16.071428571428573</v>
      </c>
    </row>
    <row r="14" spans="1:9" ht="15" customHeight="1">
      <c r="A14" s="199" t="s">
        <v>6</v>
      </c>
      <c r="B14" s="219">
        <v>0</v>
      </c>
      <c r="C14" s="219">
        <v>8.5601495948472888</v>
      </c>
      <c r="D14" s="219">
        <v>8.9975845410628015</v>
      </c>
      <c r="E14" s="219">
        <v>29.8828125</v>
      </c>
      <c r="F14" s="219">
        <v>0</v>
      </c>
      <c r="G14" s="219">
        <v>19.447330147517143</v>
      </c>
      <c r="H14" s="219">
        <v>12.741545893719808</v>
      </c>
      <c r="I14" s="219">
        <v>9.765625</v>
      </c>
    </row>
    <row r="15" spans="1:9" s="200" customFormat="1" ht="15" customHeight="1">
      <c r="A15" s="202" t="s">
        <v>7</v>
      </c>
      <c r="B15" s="220">
        <v>0</v>
      </c>
      <c r="C15" s="220">
        <v>12.599469496021221</v>
      </c>
      <c r="D15" s="220">
        <v>15.812962099513756</v>
      </c>
      <c r="E15" s="220">
        <v>27.760532150776051</v>
      </c>
      <c r="F15" s="220">
        <v>0</v>
      </c>
      <c r="G15" s="220">
        <v>24.61709591854197</v>
      </c>
      <c r="H15" s="220">
        <v>16.052754279624327</v>
      </c>
      <c r="I15" s="220">
        <v>12.062084257206209</v>
      </c>
    </row>
    <row r="16" spans="1:9" ht="15" customHeight="1">
      <c r="A16" s="199" t="s">
        <v>8</v>
      </c>
      <c r="B16" s="219">
        <v>0</v>
      </c>
      <c r="C16" s="219">
        <v>15.57247899159664</v>
      </c>
      <c r="D16" s="219">
        <v>17.843866171003718</v>
      </c>
      <c r="E16" s="219">
        <v>24.431818181818183</v>
      </c>
      <c r="F16" s="219">
        <v>0</v>
      </c>
      <c r="G16" s="219">
        <v>15.67752100840336</v>
      </c>
      <c r="H16" s="219">
        <v>18.246592317224287</v>
      </c>
      <c r="I16" s="219">
        <v>6.4393939393939394</v>
      </c>
    </row>
    <row r="17" spans="1:9" s="200" customFormat="1" ht="15" customHeight="1">
      <c r="A17" s="202" t="s">
        <v>9</v>
      </c>
      <c r="B17" s="220">
        <v>0</v>
      </c>
      <c r="C17" s="220">
        <v>11.537812288993923</v>
      </c>
      <c r="D17" s="220">
        <v>17.056198472127676</v>
      </c>
      <c r="E17" s="220">
        <v>31.847968545216254</v>
      </c>
      <c r="F17" s="220">
        <v>0</v>
      </c>
      <c r="G17" s="220">
        <v>24.666610398379476</v>
      </c>
      <c r="H17" s="220">
        <v>18.054610090008318</v>
      </c>
      <c r="I17" s="220">
        <v>12.538226299694188</v>
      </c>
    </row>
    <row r="18" spans="1:9" ht="15" customHeight="1">
      <c r="A18" s="199" t="s">
        <v>10</v>
      </c>
      <c r="B18" s="219">
        <v>0</v>
      </c>
      <c r="C18" s="219">
        <v>12.106347184881216</v>
      </c>
      <c r="D18" s="219">
        <v>18.070385566117071</v>
      </c>
      <c r="E18" s="219">
        <v>32.626797880393646</v>
      </c>
      <c r="F18" s="219">
        <v>0</v>
      </c>
      <c r="G18" s="219">
        <v>21.554014747732026</v>
      </c>
      <c r="H18" s="219">
        <v>16.268698555082693</v>
      </c>
      <c r="I18" s="219">
        <v>12.73656320968963</v>
      </c>
    </row>
    <row r="19" spans="1:9" s="200" customFormat="1" ht="15" customHeight="1">
      <c r="A19" s="202" t="s">
        <v>11</v>
      </c>
      <c r="B19" s="220">
        <v>0</v>
      </c>
      <c r="C19" s="220">
        <v>11.175471115230151</v>
      </c>
      <c r="D19" s="220">
        <v>17.334310372903435</v>
      </c>
      <c r="E19" s="220">
        <v>34.704830053667266</v>
      </c>
      <c r="F19" s="220">
        <v>0</v>
      </c>
      <c r="G19" s="220">
        <v>19.08402842137782</v>
      </c>
      <c r="H19" s="220">
        <v>6.920696954893339</v>
      </c>
      <c r="I19" s="220">
        <v>5.9928443649373877</v>
      </c>
    </row>
    <row r="20" spans="1:9" ht="15" customHeight="1">
      <c r="A20" s="199" t="s">
        <v>12</v>
      </c>
      <c r="B20" s="219">
        <v>0</v>
      </c>
      <c r="C20" s="219">
        <v>7.8839803901787171</v>
      </c>
      <c r="D20" s="219">
        <v>13.500439753737906</v>
      </c>
      <c r="E20" s="219">
        <v>43.816254416961129</v>
      </c>
      <c r="F20" s="219">
        <v>0</v>
      </c>
      <c r="G20" s="219">
        <v>14.995392785813038</v>
      </c>
      <c r="H20" s="219">
        <v>7.7836411609498679</v>
      </c>
      <c r="I20" s="219">
        <v>13.780918727915195</v>
      </c>
    </row>
    <row r="21" spans="1:9" s="200" customFormat="1" ht="15" customHeight="1">
      <c r="A21" s="202" t="s">
        <v>13</v>
      </c>
      <c r="B21" s="220">
        <v>0</v>
      </c>
      <c r="C21" s="220">
        <v>8.6772187676653463</v>
      </c>
      <c r="D21" s="220">
        <v>13.640693465421986</v>
      </c>
      <c r="E21" s="220">
        <v>27.129120879120876</v>
      </c>
      <c r="F21" s="220">
        <v>0</v>
      </c>
      <c r="G21" s="220">
        <v>27.402487280949689</v>
      </c>
      <c r="H21" s="220">
        <v>21.651743189178891</v>
      </c>
      <c r="I21" s="220">
        <v>19.093406593406591</v>
      </c>
    </row>
    <row r="22" spans="1:9" ht="15" customHeight="1">
      <c r="A22" s="199" t="s">
        <v>14</v>
      </c>
      <c r="B22" s="219">
        <v>0</v>
      </c>
      <c r="C22" s="219">
        <v>10.161956176563988</v>
      </c>
      <c r="D22" s="219">
        <v>13.228597449908925</v>
      </c>
      <c r="E22" s="219">
        <v>28.051001821493628</v>
      </c>
      <c r="F22" s="219">
        <v>0</v>
      </c>
      <c r="G22" s="219">
        <v>19.672912035566846</v>
      </c>
      <c r="H22" s="219">
        <v>17.509107468123862</v>
      </c>
      <c r="I22" s="219">
        <v>12.568306010928962</v>
      </c>
    </row>
    <row r="23" spans="1:9" s="200" customFormat="1" ht="15" customHeight="1">
      <c r="A23" s="202" t="s">
        <v>15</v>
      </c>
      <c r="B23" s="220">
        <v>0</v>
      </c>
      <c r="C23" s="220">
        <v>12.429967426710098</v>
      </c>
      <c r="D23" s="220">
        <v>16.156282998944032</v>
      </c>
      <c r="E23" s="220">
        <v>31.289308176100626</v>
      </c>
      <c r="F23" s="220">
        <v>0</v>
      </c>
      <c r="G23" s="220">
        <v>17.198697068403909</v>
      </c>
      <c r="H23" s="220">
        <v>9.7148891235480477</v>
      </c>
      <c r="I23" s="220">
        <v>3.459119496855346</v>
      </c>
    </row>
    <row r="24" spans="1:9" ht="15" customHeight="1">
      <c r="A24" s="199" t="s">
        <v>16</v>
      </c>
      <c r="B24" s="219">
        <v>0</v>
      </c>
      <c r="C24" s="219">
        <v>8.7424158852730276</v>
      </c>
      <c r="D24" s="219">
        <v>13.221010901883052</v>
      </c>
      <c r="E24" s="219">
        <v>32.258064516129032</v>
      </c>
      <c r="F24" s="219">
        <v>0</v>
      </c>
      <c r="G24" s="219">
        <v>24.572531715388859</v>
      </c>
      <c r="H24" s="219">
        <v>20.872150644202179</v>
      </c>
      <c r="I24" s="219">
        <v>12.342215988779802</v>
      </c>
    </row>
    <row r="25" spans="1:9" ht="15" customHeight="1">
      <c r="A25" s="197" t="s">
        <v>0</v>
      </c>
      <c r="B25" s="218">
        <v>0</v>
      </c>
      <c r="C25" s="218">
        <v>11.715405588408574</v>
      </c>
      <c r="D25" s="218">
        <v>16.135078534031415</v>
      </c>
      <c r="E25" s="218">
        <v>31.86485238213664</v>
      </c>
      <c r="F25" s="218">
        <v>25.368312756598549</v>
      </c>
      <c r="G25" s="218">
        <v>24.119651888180734</v>
      </c>
      <c r="H25" s="218">
        <v>15.884293193717278</v>
      </c>
      <c r="I25" s="218">
        <v>11.116637652325293</v>
      </c>
    </row>
    <row r="26" spans="1:9" ht="15" customHeight="1">
      <c r="A26" s="196" t="s">
        <v>29</v>
      </c>
      <c r="B26" s="218">
        <v>4.6214351752585463</v>
      </c>
      <c r="C26" s="218">
        <v>8.7085304834152151</v>
      </c>
      <c r="D26" s="218">
        <v>8.4425279791745513</v>
      </c>
      <c r="E26" s="218">
        <v>27.009866514222658</v>
      </c>
      <c r="F26" s="218">
        <v>17.551729119520108</v>
      </c>
      <c r="G26" s="218">
        <v>13.198862607044161</v>
      </c>
      <c r="H26" s="218">
        <v>12.78139627120914</v>
      </c>
      <c r="I26" s="218">
        <v>16.985524508204215</v>
      </c>
    </row>
    <row r="27" spans="1:9" s="190" customFormat="1">
      <c r="A27" s="99"/>
      <c r="B27" s="99"/>
      <c r="C27" s="99"/>
      <c r="D27" s="99"/>
      <c r="E27" s="191"/>
      <c r="F27" s="191"/>
      <c r="G27" s="191"/>
      <c r="H27" s="191"/>
      <c r="I27" s="191"/>
    </row>
    <row r="28" spans="1:9" s="190" customFormat="1">
      <c r="A28" s="193"/>
      <c r="B28" s="192"/>
      <c r="C28" s="191"/>
      <c r="D28" s="191"/>
      <c r="E28" s="191"/>
      <c r="F28" s="191"/>
      <c r="G28" s="191"/>
      <c r="H28" s="191"/>
      <c r="I28" s="191"/>
    </row>
    <row r="29" spans="1:9">
      <c r="A29" s="189" t="s">
        <v>83</v>
      </c>
      <c r="B29" s="188"/>
    </row>
  </sheetData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&amp;C&amp;8-15-</oddHeader>
    <oddFooter>&amp;C&amp;8Statistische Ämter des Bundes und der Länder, Internationale Bildungsindikatoren, 2016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zoomScaleNormal="100" workbookViewId="0">
      <pane xSplit="1" ySplit="8" topLeftCell="B9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9.140625" defaultRowHeight="12.75"/>
  <cols>
    <col min="1" max="1" width="24" style="111" customWidth="1"/>
    <col min="2" max="3" width="10.7109375" style="222" customWidth="1"/>
    <col min="4" max="5" width="11.7109375" style="222" customWidth="1"/>
    <col min="6" max="6" width="10.7109375" style="222" customWidth="1"/>
    <col min="7" max="7" width="13.28515625" style="222" customWidth="1"/>
    <col min="8" max="8" width="12.7109375" style="222" customWidth="1"/>
    <col min="9" max="9" width="10.7109375" style="222" customWidth="1"/>
    <col min="10" max="11" width="11.7109375" style="222" customWidth="1"/>
    <col min="12" max="16384" width="9.140625" style="90"/>
  </cols>
  <sheetData>
    <row r="1" spans="1:11">
      <c r="A1" s="697" t="s">
        <v>396</v>
      </c>
      <c r="K1" s="247"/>
    </row>
    <row r="2" spans="1:11">
      <c r="K2" s="247"/>
    </row>
    <row r="3" spans="1:11" s="243" customFormat="1" ht="15.75">
      <c r="A3" s="246" t="s">
        <v>109</v>
      </c>
      <c r="B3" s="246"/>
      <c r="C3" s="246"/>
      <c r="D3" s="246"/>
      <c r="E3" s="246"/>
      <c r="F3" s="246"/>
      <c r="G3" s="246"/>
      <c r="H3" s="246"/>
      <c r="I3" s="246"/>
      <c r="J3" s="245"/>
      <c r="K3" s="244"/>
    </row>
    <row r="4" spans="1:11" ht="15" customHeight="1">
      <c r="A4" s="242" t="s">
        <v>108</v>
      </c>
      <c r="B4" s="241"/>
      <c r="C4" s="241"/>
      <c r="D4" s="241"/>
      <c r="E4" s="241"/>
      <c r="F4" s="241"/>
      <c r="G4" s="241"/>
      <c r="H4" s="241"/>
      <c r="I4" s="241"/>
      <c r="J4" s="240"/>
      <c r="K4" s="240"/>
    </row>
    <row r="5" spans="1:11" ht="12.75" customHeight="1">
      <c r="A5" s="242"/>
      <c r="B5" s="241"/>
      <c r="C5" s="241"/>
      <c r="D5" s="241"/>
      <c r="E5" s="241"/>
      <c r="F5" s="241"/>
      <c r="G5" s="241"/>
      <c r="H5" s="241"/>
      <c r="I5" s="241"/>
      <c r="J5" s="240"/>
      <c r="K5" s="240"/>
    </row>
    <row r="6" spans="1:11" ht="38.25">
      <c r="B6" s="798" t="s">
        <v>107</v>
      </c>
      <c r="C6" s="239" t="s">
        <v>106</v>
      </c>
      <c r="D6" s="238"/>
      <c r="E6" s="238"/>
      <c r="F6" s="126" t="s">
        <v>24</v>
      </c>
      <c r="G6" s="126"/>
      <c r="H6" s="126"/>
      <c r="I6" s="126"/>
      <c r="J6" s="237"/>
      <c r="K6" s="798" t="s">
        <v>105</v>
      </c>
    </row>
    <row r="7" spans="1:11" ht="51">
      <c r="B7" s="798"/>
      <c r="C7" s="236" t="s">
        <v>104</v>
      </c>
      <c r="D7" s="236" t="s">
        <v>103</v>
      </c>
      <c r="E7" s="235" t="s">
        <v>75</v>
      </c>
      <c r="F7" s="106" t="s">
        <v>40</v>
      </c>
      <c r="G7" s="236" t="s">
        <v>97</v>
      </c>
      <c r="H7" s="236" t="s">
        <v>77</v>
      </c>
      <c r="I7" s="236" t="s">
        <v>33</v>
      </c>
      <c r="J7" s="235" t="s">
        <v>75</v>
      </c>
      <c r="K7" s="798"/>
    </row>
    <row r="8" spans="1:11" ht="12.75" customHeight="1">
      <c r="A8" s="234" t="s">
        <v>17</v>
      </c>
      <c r="B8" s="124" t="s">
        <v>477</v>
      </c>
      <c r="C8" s="124" t="s">
        <v>102</v>
      </c>
      <c r="D8" s="124" t="s">
        <v>26</v>
      </c>
      <c r="E8" s="124" t="s">
        <v>476</v>
      </c>
      <c r="F8" s="124" t="s">
        <v>54</v>
      </c>
      <c r="G8" s="124" t="s">
        <v>53</v>
      </c>
      <c r="H8" s="124" t="s">
        <v>52</v>
      </c>
      <c r="I8" s="124" t="s">
        <v>51</v>
      </c>
      <c r="J8" s="233" t="s">
        <v>122</v>
      </c>
      <c r="K8" s="798"/>
    </row>
    <row r="9" spans="1:11" ht="15" customHeight="1">
      <c r="A9" s="232" t="s">
        <v>2</v>
      </c>
      <c r="B9" s="147">
        <v>67.361139404444899</v>
      </c>
      <c r="C9" s="147">
        <v>82.564024116728291</v>
      </c>
      <c r="D9" s="147">
        <v>85.797350430080272</v>
      </c>
      <c r="E9" s="147">
        <v>83.164507525748462</v>
      </c>
      <c r="F9" s="147">
        <v>90.101168052692699</v>
      </c>
      <c r="G9" s="147">
        <v>90.545313186561572</v>
      </c>
      <c r="H9" s="147">
        <v>87.89264873753703</v>
      </c>
      <c r="I9" s="147">
        <v>94.725140823241418</v>
      </c>
      <c r="J9" s="147">
        <v>89.824491758548987</v>
      </c>
      <c r="K9" s="147">
        <v>82.989399911551146</v>
      </c>
    </row>
    <row r="10" spans="1:11" ht="15" customHeight="1">
      <c r="A10" s="231" t="s">
        <v>1</v>
      </c>
      <c r="B10" s="230">
        <v>66.547086691860684</v>
      </c>
      <c r="C10" s="230">
        <v>81.973850736176374</v>
      </c>
      <c r="D10" s="230">
        <v>85.411962253920208</v>
      </c>
      <c r="E10" s="230">
        <v>82.449455416868503</v>
      </c>
      <c r="F10" s="230">
        <v>91.472228959495524</v>
      </c>
      <c r="G10" s="230">
        <v>89.453202641323301</v>
      </c>
      <c r="H10" s="230">
        <v>88.566366637964663</v>
      </c>
      <c r="I10" s="230">
        <v>94.450678093386941</v>
      </c>
      <c r="J10" s="230">
        <v>89.440974274772657</v>
      </c>
      <c r="K10" s="230">
        <v>82.717581754831258</v>
      </c>
    </row>
    <row r="11" spans="1:11" ht="15" customHeight="1">
      <c r="A11" s="232" t="s">
        <v>3</v>
      </c>
      <c r="B11" s="147">
        <v>47.777203240390861</v>
      </c>
      <c r="C11" s="147">
        <v>72.571918816085443</v>
      </c>
      <c r="D11" s="147">
        <v>82.777095227770943</v>
      </c>
      <c r="E11" s="147">
        <v>74.758514325001485</v>
      </c>
      <c r="F11" s="147" t="s">
        <v>41</v>
      </c>
      <c r="G11" s="147">
        <v>82.107437573487658</v>
      </c>
      <c r="H11" s="147">
        <v>85.76411258969631</v>
      </c>
      <c r="I11" s="147">
        <v>92.743126362421762</v>
      </c>
      <c r="J11" s="147">
        <v>84.738373281928659</v>
      </c>
      <c r="K11" s="147">
        <v>74.349743650138592</v>
      </c>
    </row>
    <row r="12" spans="1:11" ht="15" customHeight="1">
      <c r="A12" s="231" t="s">
        <v>4</v>
      </c>
      <c r="B12" s="230">
        <v>55.050961025964554</v>
      </c>
      <c r="C12" s="230">
        <v>77.157454581781323</v>
      </c>
      <c r="D12" s="230">
        <v>87.816569412850683</v>
      </c>
      <c r="E12" s="230">
        <v>78.909984974730236</v>
      </c>
      <c r="F12" s="230">
        <v>87.437485115503705</v>
      </c>
      <c r="G12" s="230">
        <v>87.246309291558688</v>
      </c>
      <c r="H12" s="230">
        <v>86.897555386973409</v>
      </c>
      <c r="I12" s="230">
        <v>92.068859514294488</v>
      </c>
      <c r="J12" s="230">
        <v>87.255635219476986</v>
      </c>
      <c r="K12" s="230">
        <v>79.573597102979448</v>
      </c>
    </row>
    <row r="13" spans="1:11" ht="15" customHeight="1">
      <c r="A13" s="232" t="s">
        <v>5</v>
      </c>
      <c r="B13" s="147">
        <v>49.586603046913005</v>
      </c>
      <c r="C13" s="147">
        <v>76.565793804758144</v>
      </c>
      <c r="D13" s="147">
        <v>82.647195178488658</v>
      </c>
      <c r="E13" s="147">
        <v>77.976840372834502</v>
      </c>
      <c r="F13" s="147" t="s">
        <v>41</v>
      </c>
      <c r="G13" s="147">
        <v>84.542896238349726</v>
      </c>
      <c r="H13" s="147">
        <v>85.257959875204023</v>
      </c>
      <c r="I13" s="147">
        <v>96.335877862595424</v>
      </c>
      <c r="J13" s="147">
        <v>85.218529686343089</v>
      </c>
      <c r="K13" s="147">
        <v>73.592871196751716</v>
      </c>
    </row>
    <row r="14" spans="1:11" ht="15" customHeight="1">
      <c r="A14" s="231" t="s">
        <v>6</v>
      </c>
      <c r="B14" s="230">
        <v>60.948655451580983</v>
      </c>
      <c r="C14" s="230">
        <v>77.228681638856742</v>
      </c>
      <c r="D14" s="230">
        <v>86.549109012236556</v>
      </c>
      <c r="E14" s="230">
        <v>79.95180105214304</v>
      </c>
      <c r="F14" s="230" t="s">
        <v>41</v>
      </c>
      <c r="G14" s="230">
        <v>88.269006035186564</v>
      </c>
      <c r="H14" s="230">
        <v>87.569301613144063</v>
      </c>
      <c r="I14" s="230">
        <v>90.996150596188158</v>
      </c>
      <c r="J14" s="230">
        <v>88.096738682868192</v>
      </c>
      <c r="K14" s="230">
        <v>79.960810170238744</v>
      </c>
    </row>
    <row r="15" spans="1:11" ht="15" customHeight="1">
      <c r="A15" s="232" t="s">
        <v>7</v>
      </c>
      <c r="B15" s="147">
        <v>60.425118599705549</v>
      </c>
      <c r="C15" s="147">
        <v>78.632400208340627</v>
      </c>
      <c r="D15" s="147">
        <v>84.756724147627054</v>
      </c>
      <c r="E15" s="147">
        <v>79.911283822375452</v>
      </c>
      <c r="F15" s="147">
        <v>86.468475281217508</v>
      </c>
      <c r="G15" s="147">
        <v>87.342233627633675</v>
      </c>
      <c r="H15" s="147">
        <v>88.269261082830326</v>
      </c>
      <c r="I15" s="147">
        <v>90.77933846850928</v>
      </c>
      <c r="J15" s="147">
        <v>87.907685730886527</v>
      </c>
      <c r="K15" s="147">
        <v>79.426612273653348</v>
      </c>
    </row>
    <row r="16" spans="1:11" ht="15" customHeight="1">
      <c r="A16" s="231" t="s">
        <v>8</v>
      </c>
      <c r="B16" s="230">
        <v>51.453028230701847</v>
      </c>
      <c r="C16" s="230">
        <v>73.354809275826781</v>
      </c>
      <c r="D16" s="230">
        <v>86.457324858638145</v>
      </c>
      <c r="E16" s="230">
        <v>74.884475960680078</v>
      </c>
      <c r="F16" s="230" t="s">
        <v>41</v>
      </c>
      <c r="G16" s="230">
        <v>82.519512565234308</v>
      </c>
      <c r="H16" s="230">
        <v>86.270301982338026</v>
      </c>
      <c r="I16" s="230">
        <v>98.43001892884979</v>
      </c>
      <c r="J16" s="230">
        <v>84.227901885192352</v>
      </c>
      <c r="K16" s="230">
        <v>75.52010355291732</v>
      </c>
    </row>
    <row r="17" spans="1:11" ht="15" customHeight="1">
      <c r="A17" s="232" t="s">
        <v>9</v>
      </c>
      <c r="B17" s="147">
        <v>58.095423690279006</v>
      </c>
      <c r="C17" s="147">
        <v>79.779728779992098</v>
      </c>
      <c r="D17" s="147">
        <v>84.918318575114057</v>
      </c>
      <c r="E17" s="147">
        <v>80.721640311903087</v>
      </c>
      <c r="F17" s="147">
        <v>86.032710956723108</v>
      </c>
      <c r="G17" s="147">
        <v>88.950175145082838</v>
      </c>
      <c r="H17" s="147">
        <v>86.478913893837884</v>
      </c>
      <c r="I17" s="147">
        <v>93.254064547439953</v>
      </c>
      <c r="J17" s="147">
        <v>88.059363317095261</v>
      </c>
      <c r="K17" s="147">
        <v>79.301209617086172</v>
      </c>
    </row>
    <row r="18" spans="1:11" ht="15" customHeight="1">
      <c r="A18" s="231" t="s">
        <v>10</v>
      </c>
      <c r="B18" s="230">
        <v>55.097470002463147</v>
      </c>
      <c r="C18" s="230">
        <v>75.944964039586154</v>
      </c>
      <c r="D18" s="230">
        <v>84.893435743086343</v>
      </c>
      <c r="E18" s="230">
        <v>78.251369092953254</v>
      </c>
      <c r="F18" s="230">
        <v>90.142136634571258</v>
      </c>
      <c r="G18" s="230">
        <v>87.747898269306816</v>
      </c>
      <c r="H18" s="230">
        <v>86.837000188391983</v>
      </c>
      <c r="I18" s="230">
        <v>93.500026581134478</v>
      </c>
      <c r="J18" s="230">
        <v>87.69511611582702</v>
      </c>
      <c r="K18" s="230">
        <v>76.452973554356973</v>
      </c>
    </row>
    <row r="19" spans="1:11" ht="15" customHeight="1">
      <c r="A19" s="232" t="s">
        <v>11</v>
      </c>
      <c r="B19" s="147">
        <v>58.80727697833057</v>
      </c>
      <c r="C19" s="147">
        <v>80.224443768543438</v>
      </c>
      <c r="D19" s="147">
        <v>83.577348813780873</v>
      </c>
      <c r="E19" s="147">
        <v>80.850875180344303</v>
      </c>
      <c r="F19" s="147">
        <v>87.968304719538466</v>
      </c>
      <c r="G19" s="147">
        <v>89.675256613586853</v>
      </c>
      <c r="H19" s="147">
        <v>87.853965737437818</v>
      </c>
      <c r="I19" s="147">
        <v>95.714137465841105</v>
      </c>
      <c r="J19" s="147">
        <v>89.347784749952481</v>
      </c>
      <c r="K19" s="147">
        <v>79.610868641346144</v>
      </c>
    </row>
    <row r="20" spans="1:11" ht="15" customHeight="1">
      <c r="A20" s="231" t="s">
        <v>12</v>
      </c>
      <c r="B20" s="230">
        <v>53.737165350596371</v>
      </c>
      <c r="C20" s="230">
        <v>74.934202461729242</v>
      </c>
      <c r="D20" s="230">
        <v>85.412310556920687</v>
      </c>
      <c r="E20" s="230">
        <v>76.936425119645833</v>
      </c>
      <c r="F20" s="230" t="s">
        <v>41</v>
      </c>
      <c r="G20" s="230">
        <v>88.52666016185502</v>
      </c>
      <c r="H20" s="230">
        <v>89.980744544287532</v>
      </c>
      <c r="I20" s="230" t="s">
        <v>41</v>
      </c>
      <c r="J20" s="230">
        <v>89.250739933572504</v>
      </c>
      <c r="K20" s="230">
        <v>75.691379941950572</v>
      </c>
    </row>
    <row r="21" spans="1:11" ht="15" customHeight="1">
      <c r="A21" s="232" t="s">
        <v>13</v>
      </c>
      <c r="B21" s="147">
        <v>46.847104978951307</v>
      </c>
      <c r="C21" s="147">
        <v>76.961312024226686</v>
      </c>
      <c r="D21" s="147">
        <v>85.913015033838292</v>
      </c>
      <c r="E21" s="147">
        <v>78.331095546183519</v>
      </c>
      <c r="F21" s="147">
        <v>86.789700659563678</v>
      </c>
      <c r="G21" s="147">
        <v>85.934671222310286</v>
      </c>
      <c r="H21" s="147">
        <v>89.240196506931952</v>
      </c>
      <c r="I21" s="147">
        <v>93.541512990738468</v>
      </c>
      <c r="J21" s="147">
        <v>87.413091684500955</v>
      </c>
      <c r="K21" s="147">
        <v>79.691687858443444</v>
      </c>
    </row>
    <row r="22" spans="1:11" ht="15" customHeight="1">
      <c r="A22" s="231" t="s">
        <v>14</v>
      </c>
      <c r="B22" s="230">
        <v>48.635270991959651</v>
      </c>
      <c r="C22" s="230">
        <v>75.79703845450473</v>
      </c>
      <c r="D22" s="230">
        <v>85.476996005122615</v>
      </c>
      <c r="E22" s="230">
        <v>76.975815837251517</v>
      </c>
      <c r="F22" s="230" t="s">
        <v>41</v>
      </c>
      <c r="G22" s="230">
        <v>86.811218119238674</v>
      </c>
      <c r="H22" s="230">
        <v>89.400493052442869</v>
      </c>
      <c r="I22" s="230">
        <v>93.737546256760581</v>
      </c>
      <c r="J22" s="230">
        <v>87.818355143426658</v>
      </c>
      <c r="K22" s="230">
        <v>77.476879125845343</v>
      </c>
    </row>
    <row r="23" spans="1:11" ht="15" customHeight="1">
      <c r="A23" s="232" t="s">
        <v>15</v>
      </c>
      <c r="B23" s="147">
        <v>57.969831205304153</v>
      </c>
      <c r="C23" s="147">
        <v>80.427458067356937</v>
      </c>
      <c r="D23" s="147">
        <v>86.954757022597775</v>
      </c>
      <c r="E23" s="147">
        <v>81.727117964520588</v>
      </c>
      <c r="F23" s="147">
        <v>94.61345545742013</v>
      </c>
      <c r="G23" s="147">
        <v>88.853681370729618</v>
      </c>
      <c r="H23" s="147">
        <v>87.096592904812098</v>
      </c>
      <c r="I23" s="147">
        <v>90.704928259513409</v>
      </c>
      <c r="J23" s="147">
        <v>88.393390914215104</v>
      </c>
      <c r="K23" s="147">
        <v>80.494126640887018</v>
      </c>
    </row>
    <row r="24" spans="1:11" ht="15" customHeight="1">
      <c r="A24" s="231" t="s">
        <v>16</v>
      </c>
      <c r="B24" s="230">
        <v>50.80957768421834</v>
      </c>
      <c r="C24" s="230">
        <v>76.794845444726619</v>
      </c>
      <c r="D24" s="230">
        <v>87.199812526108815</v>
      </c>
      <c r="E24" s="230">
        <v>78.035543762711129</v>
      </c>
      <c r="F24" s="230">
        <v>84.154175588865101</v>
      </c>
      <c r="G24" s="230">
        <v>84.60794620541914</v>
      </c>
      <c r="H24" s="230">
        <v>87.900261351805014</v>
      </c>
      <c r="I24" s="230">
        <v>91.936521552648486</v>
      </c>
      <c r="J24" s="230">
        <v>85.794897035708019</v>
      </c>
      <c r="K24" s="230">
        <v>78.845744082922124</v>
      </c>
    </row>
    <row r="25" spans="1:11" ht="15" customHeight="1">
      <c r="A25" s="229" t="s">
        <v>0</v>
      </c>
      <c r="B25" s="145">
        <v>58.731456132335921</v>
      </c>
      <c r="C25" s="145">
        <v>78.663887888929779</v>
      </c>
      <c r="D25" s="145">
        <v>85.230136634804026</v>
      </c>
      <c r="E25" s="145">
        <v>79.914705175842414</v>
      </c>
      <c r="F25" s="145">
        <v>88.748917825403268</v>
      </c>
      <c r="G25" s="145">
        <v>88.054402894850924</v>
      </c>
      <c r="H25" s="145">
        <v>87.530951104417269</v>
      </c>
      <c r="I25" s="145">
        <v>93.560697914384576</v>
      </c>
      <c r="J25" s="145">
        <v>88.130143759880184</v>
      </c>
      <c r="K25" s="145">
        <v>79.359087468472964</v>
      </c>
    </row>
    <row r="26" spans="1:11" ht="15" customHeight="1">
      <c r="A26" s="229" t="s">
        <v>29</v>
      </c>
      <c r="B26" s="217">
        <v>61.272518215757003</v>
      </c>
      <c r="C26" s="217">
        <v>74.021762411935001</v>
      </c>
      <c r="D26" s="217">
        <v>79.085855642954002</v>
      </c>
      <c r="E26" s="217">
        <v>74.275896184584994</v>
      </c>
      <c r="F26" s="217">
        <v>79.849891185760001</v>
      </c>
      <c r="G26" s="217">
        <v>82.409067426408996</v>
      </c>
      <c r="H26" s="217">
        <v>86.860028584798002</v>
      </c>
      <c r="I26" s="217">
        <v>91.023896740328993</v>
      </c>
      <c r="J26" s="217">
        <v>83.763610621861005</v>
      </c>
      <c r="K26" s="145">
        <v>73.984280286515997</v>
      </c>
    </row>
    <row r="27" spans="1:11">
      <c r="A27" s="228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>
      <c r="A28" s="227"/>
      <c r="B28" s="225"/>
      <c r="C28" s="225"/>
      <c r="D28" s="226"/>
      <c r="E28" s="226"/>
      <c r="F28" s="225"/>
      <c r="G28" s="225"/>
      <c r="H28" s="225"/>
      <c r="I28" s="225"/>
      <c r="J28" s="225"/>
      <c r="K28" s="225"/>
    </row>
    <row r="29" spans="1:11">
      <c r="A29" s="224" t="s">
        <v>101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</row>
  </sheetData>
  <mergeCells count="2">
    <mergeCell ref="K6:K8"/>
    <mergeCell ref="B6:B7"/>
  </mergeCells>
  <conditionalFormatting sqref="C26:D26 F26:K26">
    <cfRule type="expression" dxfId="108" priority="4" stopIfTrue="1">
      <formula>#REF!=1</formula>
    </cfRule>
  </conditionalFormatting>
  <conditionalFormatting sqref="B26">
    <cfRule type="expression" dxfId="107" priority="3" stopIfTrue="1">
      <formula>#REF!=1</formula>
    </cfRule>
  </conditionalFormatting>
  <conditionalFormatting sqref="B26">
    <cfRule type="expression" dxfId="106" priority="2" stopIfTrue="1">
      <formula>#REF!=1</formula>
    </cfRule>
  </conditionalFormatting>
  <conditionalFormatting sqref="E26">
    <cfRule type="expression" dxfId="105" priority="1" stopIfTrue="1">
      <formula>#REF!=1</formula>
    </cfRule>
  </conditionalFormatting>
  <conditionalFormatting sqref="B26:K26">
    <cfRule type="expression" dxfId="104" priority="5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69" orientation="portrait" verticalDpi="1200" r:id="rId1"/>
  <headerFooter alignWithMargins="0">
    <oddHeader>&amp;C&amp;8-16-</oddHeader>
    <oddFooter>&amp;C&amp;8Statistische Ämter des Bundes und der Länder, Internationale Bildungsindikatoren, 2016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>
      <pane xSplit="2" ySplit="8" topLeftCell="C9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RowHeight="12.75"/>
  <cols>
    <col min="1" max="1" width="24" style="111" customWidth="1"/>
    <col min="2" max="2" width="10.7109375" style="111" customWidth="1"/>
    <col min="3" max="4" width="10.7109375" style="222" customWidth="1"/>
    <col min="5" max="5" width="11.7109375" style="222" customWidth="1"/>
    <col min="6" max="6" width="10" style="222" customWidth="1"/>
    <col min="7" max="9" width="10.7109375" style="222" customWidth="1"/>
    <col min="10" max="11" width="10" style="222" customWidth="1"/>
    <col min="12" max="12" width="10.7109375" style="222" customWidth="1"/>
    <col min="13" max="16384" width="11.42578125" style="90"/>
  </cols>
  <sheetData>
    <row r="1" spans="1:12">
      <c r="A1" s="697" t="s">
        <v>396</v>
      </c>
      <c r="L1" s="247"/>
    </row>
    <row r="2" spans="1:12">
      <c r="L2" s="247"/>
    </row>
    <row r="3" spans="1:12" s="86" customFormat="1" ht="15.75">
      <c r="A3" s="207" t="s">
        <v>111</v>
      </c>
      <c r="B3" s="207"/>
      <c r="C3" s="207"/>
      <c r="D3" s="207"/>
      <c r="E3" s="207"/>
      <c r="F3" s="207"/>
      <c r="G3" s="207"/>
      <c r="H3" s="207"/>
      <c r="I3" s="207"/>
      <c r="J3" s="245"/>
      <c r="K3" s="245"/>
      <c r="L3" s="94"/>
    </row>
    <row r="4" spans="1:12" s="86" customFormat="1" ht="15" customHeight="1">
      <c r="A4" s="242" t="s">
        <v>110</v>
      </c>
      <c r="B4" s="258"/>
      <c r="C4" s="241"/>
      <c r="D4" s="241"/>
      <c r="E4" s="241"/>
      <c r="F4" s="241"/>
      <c r="G4" s="241"/>
      <c r="H4" s="241"/>
      <c r="I4" s="241"/>
      <c r="J4" s="240"/>
      <c r="K4" s="240"/>
      <c r="L4" s="240"/>
    </row>
    <row r="5" spans="1:12" s="86" customFormat="1" ht="12.75" customHeight="1">
      <c r="A5" s="242"/>
      <c r="B5" s="258"/>
      <c r="C5" s="241"/>
      <c r="D5" s="241"/>
      <c r="E5" s="241"/>
      <c r="F5" s="241"/>
      <c r="G5" s="241"/>
      <c r="H5" s="241"/>
      <c r="I5" s="241"/>
      <c r="J5" s="240"/>
      <c r="K5" s="240"/>
      <c r="L5" s="240"/>
    </row>
    <row r="6" spans="1:12" s="86" customFormat="1" ht="38.25" customHeight="1">
      <c r="A6" s="257"/>
      <c r="B6" s="256"/>
      <c r="C6" s="798" t="s">
        <v>107</v>
      </c>
      <c r="D6" s="239" t="s">
        <v>106</v>
      </c>
      <c r="E6" s="238"/>
      <c r="F6" s="238"/>
      <c r="G6" s="126" t="s">
        <v>24</v>
      </c>
      <c r="H6" s="126"/>
      <c r="I6" s="126"/>
      <c r="J6" s="126"/>
      <c r="K6" s="237"/>
      <c r="L6" s="798" t="s">
        <v>105</v>
      </c>
    </row>
    <row r="7" spans="1:12" s="86" customFormat="1" ht="63.75" customHeight="1">
      <c r="A7" s="257"/>
      <c r="B7" s="256"/>
      <c r="C7" s="798"/>
      <c r="D7" s="236" t="s">
        <v>104</v>
      </c>
      <c r="E7" s="236" t="s">
        <v>103</v>
      </c>
      <c r="F7" s="235" t="s">
        <v>75</v>
      </c>
      <c r="G7" s="106" t="s">
        <v>40</v>
      </c>
      <c r="H7" s="236" t="s">
        <v>36</v>
      </c>
      <c r="I7" s="236" t="s">
        <v>37</v>
      </c>
      <c r="J7" s="236" t="s">
        <v>33</v>
      </c>
      <c r="K7" s="235" t="s">
        <v>75</v>
      </c>
      <c r="L7" s="798"/>
    </row>
    <row r="8" spans="1:12" s="86" customFormat="1" ht="12.75" customHeight="1">
      <c r="A8" s="234" t="s">
        <v>17</v>
      </c>
      <c r="B8" s="255" t="s">
        <v>19</v>
      </c>
      <c r="C8" s="124" t="s">
        <v>477</v>
      </c>
      <c r="D8" s="124" t="s">
        <v>102</v>
      </c>
      <c r="E8" s="124" t="s">
        <v>26</v>
      </c>
      <c r="F8" s="124" t="s">
        <v>476</v>
      </c>
      <c r="G8" s="124" t="s">
        <v>54</v>
      </c>
      <c r="H8" s="124" t="s">
        <v>53</v>
      </c>
      <c r="I8" s="124" t="s">
        <v>52</v>
      </c>
      <c r="J8" s="124" t="s">
        <v>51</v>
      </c>
      <c r="K8" s="233" t="s">
        <v>122</v>
      </c>
      <c r="L8" s="798"/>
    </row>
    <row r="9" spans="1:12" s="86" customFormat="1" ht="15" customHeight="1">
      <c r="A9" s="254" t="s">
        <v>2</v>
      </c>
      <c r="B9" s="55" t="s">
        <v>510</v>
      </c>
      <c r="C9" s="147">
        <v>77.338474660601307</v>
      </c>
      <c r="D9" s="147">
        <v>86.680226269244642</v>
      </c>
      <c r="E9" s="147">
        <v>88.870885629809464</v>
      </c>
      <c r="F9" s="147">
        <v>86.973609595080504</v>
      </c>
      <c r="G9" s="147">
        <v>93.075839871253251</v>
      </c>
      <c r="H9" s="147">
        <v>93.058029786256299</v>
      </c>
      <c r="I9" s="147">
        <v>93.382590210944073</v>
      </c>
      <c r="J9" s="147">
        <v>98.029894801874022</v>
      </c>
      <c r="K9" s="147">
        <v>93.425897725644674</v>
      </c>
      <c r="L9" s="147">
        <v>88.178708212887045</v>
      </c>
    </row>
    <row r="10" spans="1:12" s="86" customFormat="1" ht="15" customHeight="1">
      <c r="A10" s="253"/>
      <c r="B10" s="55" t="s">
        <v>511</v>
      </c>
      <c r="C10" s="147">
        <v>60.22823992716647</v>
      </c>
      <c r="D10" s="147">
        <v>78.339436840739637</v>
      </c>
      <c r="E10" s="147">
        <v>84.190422549634533</v>
      </c>
      <c r="F10" s="147">
        <v>79.701557297077272</v>
      </c>
      <c r="G10" s="147">
        <v>85.835302253212689</v>
      </c>
      <c r="H10" s="147">
        <v>85.81704851752022</v>
      </c>
      <c r="I10" s="147">
        <v>82.8266642108333</v>
      </c>
      <c r="J10" s="147">
        <v>89.259196281811484</v>
      </c>
      <c r="K10" s="147">
        <v>84.656676023818534</v>
      </c>
      <c r="L10" s="147">
        <v>77.742682670035791</v>
      </c>
    </row>
    <row r="11" spans="1:12" s="86" customFormat="1" ht="15" customHeight="1">
      <c r="A11" s="250" t="s">
        <v>1</v>
      </c>
      <c r="B11" s="52" t="s">
        <v>510</v>
      </c>
      <c r="C11" s="230">
        <v>77.952903440938755</v>
      </c>
      <c r="D11" s="230">
        <v>86.513613867649781</v>
      </c>
      <c r="E11" s="230">
        <v>87.958871951532061</v>
      </c>
      <c r="F11" s="230">
        <v>86.656498065516516</v>
      </c>
      <c r="G11" s="230">
        <v>93.390750290234635</v>
      </c>
      <c r="H11" s="230">
        <v>92.344249484975506</v>
      </c>
      <c r="I11" s="230">
        <v>93.396906386614972</v>
      </c>
      <c r="J11" s="230">
        <v>96.606353477389405</v>
      </c>
      <c r="K11" s="230">
        <v>92.980173573635739</v>
      </c>
      <c r="L11" s="230">
        <v>88.065266565038868</v>
      </c>
    </row>
    <row r="12" spans="1:12" s="86" customFormat="1" ht="15" customHeight="1">
      <c r="A12" s="249"/>
      <c r="B12" s="52" t="s">
        <v>511</v>
      </c>
      <c r="C12" s="230">
        <v>58.86679384741732</v>
      </c>
      <c r="D12" s="230">
        <v>77.445629921127363</v>
      </c>
      <c r="E12" s="230">
        <v>84.092858261841613</v>
      </c>
      <c r="F12" s="230">
        <v>78.604911990834864</v>
      </c>
      <c r="G12" s="230">
        <v>88.603563653954694</v>
      </c>
      <c r="H12" s="230">
        <v>84.138853266959018</v>
      </c>
      <c r="I12" s="230">
        <v>83.732557937765094</v>
      </c>
      <c r="J12" s="230">
        <v>90.549014747800214</v>
      </c>
      <c r="K12" s="230">
        <v>84.380171404343471</v>
      </c>
      <c r="L12" s="230">
        <v>77.330185174293931</v>
      </c>
    </row>
    <row r="13" spans="1:12" s="86" customFormat="1" ht="15" customHeight="1">
      <c r="A13" s="252" t="s">
        <v>3</v>
      </c>
      <c r="B13" s="55" t="s">
        <v>510</v>
      </c>
      <c r="C13" s="147">
        <v>56.381931036270103</v>
      </c>
      <c r="D13" s="147">
        <v>74.154584168156774</v>
      </c>
      <c r="E13" s="147">
        <v>83.595783212002729</v>
      </c>
      <c r="F13" s="147">
        <v>75.725454668811125</v>
      </c>
      <c r="G13" s="147" t="s">
        <v>41</v>
      </c>
      <c r="H13" s="147">
        <v>83.822661390813892</v>
      </c>
      <c r="I13" s="147">
        <v>89.950618567418644</v>
      </c>
      <c r="J13" s="147">
        <v>95.086898395721917</v>
      </c>
      <c r="K13" s="147">
        <v>87.895197584763366</v>
      </c>
      <c r="L13" s="147">
        <v>77.061068626850286</v>
      </c>
    </row>
    <row r="14" spans="1:12" s="86" customFormat="1" ht="15" customHeight="1">
      <c r="A14" s="251"/>
      <c r="B14" s="55" t="s">
        <v>511</v>
      </c>
      <c r="C14" s="147">
        <v>38.76322522412471</v>
      </c>
      <c r="D14" s="147">
        <v>70.646855997949828</v>
      </c>
      <c r="E14" s="147">
        <v>82.228825912235337</v>
      </c>
      <c r="F14" s="147">
        <v>73.722776046556916</v>
      </c>
      <c r="G14" s="147" t="s">
        <v>41</v>
      </c>
      <c r="H14" s="147">
        <v>80.457714373886574</v>
      </c>
      <c r="I14" s="147">
        <v>81.978602587244282</v>
      </c>
      <c r="J14" s="147">
        <v>89.752216170030977</v>
      </c>
      <c r="K14" s="147">
        <v>81.756059790462928</v>
      </c>
      <c r="L14" s="147">
        <v>71.583953614025461</v>
      </c>
    </row>
    <row r="15" spans="1:12" s="86" customFormat="1" ht="15" customHeight="1">
      <c r="A15" s="250" t="s">
        <v>4</v>
      </c>
      <c r="B15" s="52" t="s">
        <v>510</v>
      </c>
      <c r="C15" s="230">
        <v>58.373225658743713</v>
      </c>
      <c r="D15" s="230">
        <v>80.45464252663551</v>
      </c>
      <c r="E15" s="230">
        <v>91.692307692307708</v>
      </c>
      <c r="F15" s="230">
        <v>81.675197766402988</v>
      </c>
      <c r="G15" s="230" t="s">
        <v>41</v>
      </c>
      <c r="H15" s="230">
        <v>89.174310365365955</v>
      </c>
      <c r="I15" s="230">
        <v>88.589501756211803</v>
      </c>
      <c r="J15" s="230">
        <v>94.22038170687793</v>
      </c>
      <c r="K15" s="230">
        <v>89.114206658660336</v>
      </c>
      <c r="L15" s="230">
        <v>81.975739006517529</v>
      </c>
    </row>
    <row r="16" spans="1:12" s="86" customFormat="1" ht="15" customHeight="1">
      <c r="A16" s="249"/>
      <c r="B16" s="52" t="s">
        <v>511</v>
      </c>
      <c r="C16" s="230">
        <v>51.41151541388502</v>
      </c>
      <c r="D16" s="230">
        <v>73.180401260630475</v>
      </c>
      <c r="E16" s="230">
        <v>85.834903356360329</v>
      </c>
      <c r="F16" s="230">
        <v>76.003522614562812</v>
      </c>
      <c r="G16" s="230" t="s">
        <v>41</v>
      </c>
      <c r="H16" s="230">
        <v>85.404560769568832</v>
      </c>
      <c r="I16" s="230">
        <v>85.360124104306706</v>
      </c>
      <c r="J16" s="230" t="s">
        <v>41</v>
      </c>
      <c r="K16" s="230">
        <v>85.489130434782595</v>
      </c>
      <c r="L16" s="230">
        <v>77.108812852286761</v>
      </c>
    </row>
    <row r="17" spans="1:12" s="86" customFormat="1" ht="15" customHeight="1">
      <c r="A17" s="254" t="s">
        <v>5</v>
      </c>
      <c r="B17" s="55" t="s">
        <v>510</v>
      </c>
      <c r="C17" s="147">
        <v>56.385843693044244</v>
      </c>
      <c r="D17" s="147">
        <v>77.811609478080968</v>
      </c>
      <c r="E17" s="147">
        <v>87.557247980239808</v>
      </c>
      <c r="F17" s="147">
        <v>79.778571725312617</v>
      </c>
      <c r="G17" s="147">
        <v>0</v>
      </c>
      <c r="H17" s="147">
        <v>83.885739206279965</v>
      </c>
      <c r="I17" s="147">
        <v>88.535568564839451</v>
      </c>
      <c r="J17" s="147" t="s">
        <v>41</v>
      </c>
      <c r="K17" s="147">
        <v>86.89852212698608</v>
      </c>
      <c r="L17" s="147">
        <v>76.772534900568104</v>
      </c>
    </row>
    <row r="18" spans="1:12" s="86" customFormat="1" ht="15" customHeight="1">
      <c r="A18" s="253"/>
      <c r="B18" s="55" t="s">
        <v>511</v>
      </c>
      <c r="C18" s="147">
        <v>43.227020702985911</v>
      </c>
      <c r="D18" s="147">
        <v>75.118681085344221</v>
      </c>
      <c r="E18" s="147">
        <v>78.623860951738095</v>
      </c>
      <c r="F18" s="147">
        <v>76.045606167096167</v>
      </c>
      <c r="G18" s="147" t="s">
        <v>41</v>
      </c>
      <c r="H18" s="147">
        <v>85.501835210732807</v>
      </c>
      <c r="I18" s="147">
        <v>82.406189555125735</v>
      </c>
      <c r="J18" s="147" t="s">
        <v>41</v>
      </c>
      <c r="K18" s="147">
        <v>83.393209987425919</v>
      </c>
      <c r="L18" s="147">
        <v>70.271085365714868</v>
      </c>
    </row>
    <row r="19" spans="1:12" s="86" customFormat="1" ht="15" customHeight="1">
      <c r="A19" s="250" t="s">
        <v>6</v>
      </c>
      <c r="B19" s="52" t="s">
        <v>510</v>
      </c>
      <c r="C19" s="230">
        <v>69.884098284654613</v>
      </c>
      <c r="D19" s="230">
        <v>80.42965805889493</v>
      </c>
      <c r="E19" s="230">
        <v>89.797465284094386</v>
      </c>
      <c r="F19" s="230">
        <v>82.871685839956072</v>
      </c>
      <c r="G19" s="230" t="s">
        <v>41</v>
      </c>
      <c r="H19" s="230">
        <v>90.937485359111704</v>
      </c>
      <c r="I19" s="230">
        <v>91.836461402171423</v>
      </c>
      <c r="J19" s="230">
        <v>94.029284576284027</v>
      </c>
      <c r="K19" s="230">
        <v>91.721467151078201</v>
      </c>
      <c r="L19" s="230">
        <v>83.961212860165602</v>
      </c>
    </row>
    <row r="20" spans="1:12" s="86" customFormat="1" ht="15" customHeight="1">
      <c r="A20" s="249"/>
      <c r="B20" s="52" t="s">
        <v>511</v>
      </c>
      <c r="C20" s="230">
        <v>51.965955406377375</v>
      </c>
      <c r="D20" s="230">
        <v>73.855380262319841</v>
      </c>
      <c r="E20" s="230">
        <v>84.016286722060471</v>
      </c>
      <c r="F20" s="230">
        <v>77.13313707746758</v>
      </c>
      <c r="G20" s="230" t="s">
        <v>41</v>
      </c>
      <c r="H20" s="230">
        <v>85.455321664313161</v>
      </c>
      <c r="I20" s="230">
        <v>83.819777435990233</v>
      </c>
      <c r="J20" s="230">
        <v>86.080315348608011</v>
      </c>
      <c r="K20" s="230">
        <v>84.594594594594597</v>
      </c>
      <c r="L20" s="230">
        <v>76.074470192117246</v>
      </c>
    </row>
    <row r="21" spans="1:12" s="86" customFormat="1" ht="15" customHeight="1">
      <c r="A21" s="252" t="s">
        <v>7</v>
      </c>
      <c r="B21" s="55" t="s">
        <v>510</v>
      </c>
      <c r="C21" s="147">
        <v>71.832252294702812</v>
      </c>
      <c r="D21" s="147">
        <v>82.781380393169002</v>
      </c>
      <c r="E21" s="147">
        <v>89.040626626349663</v>
      </c>
      <c r="F21" s="147">
        <v>83.842152682647438</v>
      </c>
      <c r="G21" s="147">
        <v>90.202280862399078</v>
      </c>
      <c r="H21" s="147">
        <v>90.404871463902509</v>
      </c>
      <c r="I21" s="147">
        <v>92.113341643565448</v>
      </c>
      <c r="J21" s="147">
        <v>94.484145398298551</v>
      </c>
      <c r="K21" s="147">
        <v>91.285932447796299</v>
      </c>
      <c r="L21" s="147">
        <v>84.837653505013662</v>
      </c>
    </row>
    <row r="22" spans="1:12" s="86" customFormat="1" ht="15" customHeight="1">
      <c r="A22" s="251"/>
      <c r="B22" s="55" t="s">
        <v>511</v>
      </c>
      <c r="C22" s="147">
        <v>51.98357634367283</v>
      </c>
      <c r="D22" s="147">
        <v>74.451266506025405</v>
      </c>
      <c r="E22" s="147">
        <v>82.041578426335519</v>
      </c>
      <c r="F22" s="147">
        <v>76.309867913682609</v>
      </c>
      <c r="G22" s="147">
        <v>81.543844303520672</v>
      </c>
      <c r="H22" s="147">
        <v>82.339759397851296</v>
      </c>
      <c r="I22" s="147">
        <v>84.45090391511701</v>
      </c>
      <c r="J22" s="147">
        <v>84.978686301104446</v>
      </c>
      <c r="K22" s="147">
        <v>83.50457808159662</v>
      </c>
      <c r="L22" s="147">
        <v>74.090879278080465</v>
      </c>
    </row>
    <row r="23" spans="1:12" s="86" customFormat="1" ht="15" customHeight="1">
      <c r="A23" s="250" t="s">
        <v>8</v>
      </c>
      <c r="B23" s="52" t="s">
        <v>510</v>
      </c>
      <c r="C23" s="230">
        <v>51.82806619272359</v>
      </c>
      <c r="D23" s="230">
        <v>76.356183619105295</v>
      </c>
      <c r="E23" s="230">
        <v>84.851042282049107</v>
      </c>
      <c r="F23" s="230">
        <v>76.996779695534855</v>
      </c>
      <c r="G23" s="230" t="s">
        <v>41</v>
      </c>
      <c r="H23" s="230">
        <v>84.905064124509522</v>
      </c>
      <c r="I23" s="230">
        <v>88.424821002386651</v>
      </c>
      <c r="J23" s="230" t="s">
        <v>41</v>
      </c>
      <c r="K23" s="230">
        <v>86.546768240006287</v>
      </c>
      <c r="L23" s="230">
        <v>77.436713363602266</v>
      </c>
    </row>
    <row r="24" spans="1:12" s="86" customFormat="1" ht="15" customHeight="1">
      <c r="A24" s="249"/>
      <c r="B24" s="52" t="s">
        <v>511</v>
      </c>
      <c r="C24" s="230">
        <v>51.055546763728458</v>
      </c>
      <c r="D24" s="230">
        <v>69.847136370765696</v>
      </c>
      <c r="E24" s="230">
        <v>87.2635163541579</v>
      </c>
      <c r="F24" s="230">
        <v>72.644104987762688</v>
      </c>
      <c r="G24" s="230" t="s">
        <v>41</v>
      </c>
      <c r="H24" s="230">
        <v>80.122449519326125</v>
      </c>
      <c r="I24" s="230">
        <v>84.398659192047646</v>
      </c>
      <c r="J24" s="230" t="s">
        <v>41</v>
      </c>
      <c r="K24" s="230">
        <v>81.947924891009578</v>
      </c>
      <c r="L24" s="230">
        <v>73.521124226689352</v>
      </c>
    </row>
    <row r="25" spans="1:12" s="86" customFormat="1" ht="15" customHeight="1">
      <c r="A25" s="254" t="s">
        <v>9</v>
      </c>
      <c r="B25" s="55" t="s">
        <v>510</v>
      </c>
      <c r="C25" s="147">
        <v>65.95324894651803</v>
      </c>
      <c r="D25" s="147">
        <v>84.477138145634427</v>
      </c>
      <c r="E25" s="147">
        <v>86.835960617635976</v>
      </c>
      <c r="F25" s="147">
        <v>84.818090195907644</v>
      </c>
      <c r="G25" s="147">
        <v>90.512366481978631</v>
      </c>
      <c r="H25" s="147">
        <v>91.078349287459091</v>
      </c>
      <c r="I25" s="147">
        <v>90.250904229410011</v>
      </c>
      <c r="J25" s="147">
        <v>94.559070166543137</v>
      </c>
      <c r="K25" s="147">
        <v>90.940692528701163</v>
      </c>
      <c r="L25" s="147">
        <v>84.294678517224909</v>
      </c>
    </row>
    <row r="26" spans="1:12" s="86" customFormat="1" ht="15" customHeight="1">
      <c r="A26" s="253"/>
      <c r="B26" s="55" t="s">
        <v>511</v>
      </c>
      <c r="C26" s="147">
        <v>52.380361830352541</v>
      </c>
      <c r="D26" s="147">
        <v>74.890802634927439</v>
      </c>
      <c r="E26" s="147">
        <v>83.723199168524616</v>
      </c>
      <c r="F26" s="147">
        <v>76.834580785304453</v>
      </c>
      <c r="G26" s="147">
        <v>78.287914691943115</v>
      </c>
      <c r="H26" s="147">
        <v>85.015718335930899</v>
      </c>
      <c r="I26" s="147">
        <v>82.993288462090831</v>
      </c>
      <c r="J26" s="147">
        <v>91.117533718689771</v>
      </c>
      <c r="K26" s="147">
        <v>84.079566671162766</v>
      </c>
      <c r="L26" s="147">
        <v>74.312520814324685</v>
      </c>
    </row>
    <row r="27" spans="1:12" s="86" customFormat="1" ht="15" customHeight="1">
      <c r="A27" s="250" t="s">
        <v>10</v>
      </c>
      <c r="B27" s="52" t="s">
        <v>510</v>
      </c>
      <c r="C27" s="230">
        <v>65.728504212135434</v>
      </c>
      <c r="D27" s="230">
        <v>81.133835443940214</v>
      </c>
      <c r="E27" s="230">
        <v>88.059933543766036</v>
      </c>
      <c r="F27" s="230">
        <v>82.575417783590879</v>
      </c>
      <c r="G27" s="230">
        <v>91.613869729409188</v>
      </c>
      <c r="H27" s="230">
        <v>90.461865891482901</v>
      </c>
      <c r="I27" s="230">
        <v>90.025720798744658</v>
      </c>
      <c r="J27" s="230">
        <v>95.46868659542811</v>
      </c>
      <c r="K27" s="230">
        <v>90.608216703489347</v>
      </c>
      <c r="L27" s="230">
        <v>82.183003418395728</v>
      </c>
    </row>
    <row r="28" spans="1:12" s="86" customFormat="1" ht="15" customHeight="1">
      <c r="A28" s="249"/>
      <c r="B28" s="52" t="s">
        <v>511</v>
      </c>
      <c r="C28" s="230">
        <v>46.638843956932718</v>
      </c>
      <c r="D28" s="230">
        <v>70.454238051732631</v>
      </c>
      <c r="E28" s="230">
        <v>82.876526146049301</v>
      </c>
      <c r="F28" s="230">
        <v>74.229183518533233</v>
      </c>
      <c r="G28" s="230">
        <v>87.518622744578707</v>
      </c>
      <c r="H28" s="230">
        <v>83.165459744300463</v>
      </c>
      <c r="I28" s="230">
        <v>83.805329423870759</v>
      </c>
      <c r="J28" s="230">
        <v>89.756761616109728</v>
      </c>
      <c r="K28" s="230">
        <v>83.81218376448723</v>
      </c>
      <c r="L28" s="230">
        <v>70.790750115818909</v>
      </c>
    </row>
    <row r="29" spans="1:12" s="86" customFormat="1" ht="15" customHeight="1">
      <c r="A29" s="252" t="s">
        <v>11</v>
      </c>
      <c r="B29" s="55" t="s">
        <v>510</v>
      </c>
      <c r="C29" s="147">
        <v>69.774903275915875</v>
      </c>
      <c r="D29" s="147">
        <v>84.932319351414264</v>
      </c>
      <c r="E29" s="147">
        <v>85.481286992123188</v>
      </c>
      <c r="F29" s="147">
        <v>85.011997765153836</v>
      </c>
      <c r="G29" s="147">
        <v>88.261800157710951</v>
      </c>
      <c r="H29" s="147">
        <v>92.484929243883826</v>
      </c>
      <c r="I29" s="147">
        <v>91.899271160051455</v>
      </c>
      <c r="J29" s="147">
        <v>96.879701342842807</v>
      </c>
      <c r="K29" s="147">
        <v>92.453473046196692</v>
      </c>
      <c r="L29" s="147">
        <v>85.357475707178807</v>
      </c>
    </row>
    <row r="30" spans="1:12" s="86" customFormat="1" ht="15" customHeight="1">
      <c r="A30" s="251"/>
      <c r="B30" s="55" t="s">
        <v>511</v>
      </c>
      <c r="C30" s="147">
        <v>51.024024395269294</v>
      </c>
      <c r="D30" s="147">
        <v>75.394720271252112</v>
      </c>
      <c r="E30" s="147">
        <v>82.438320262350899</v>
      </c>
      <c r="F30" s="147">
        <v>76.983545849850984</v>
      </c>
      <c r="G30" s="147" t="s">
        <v>41</v>
      </c>
      <c r="H30" s="147">
        <v>83.979428550286272</v>
      </c>
      <c r="I30" s="147">
        <v>83.99948399303392</v>
      </c>
      <c r="J30" s="147">
        <v>93.797318252303214</v>
      </c>
      <c r="K30" s="147">
        <v>84.570950650019057</v>
      </c>
      <c r="L30" s="147">
        <v>73.79639021272456</v>
      </c>
    </row>
    <row r="31" spans="1:12" s="86" customFormat="1" ht="15" customHeight="1">
      <c r="A31" s="250" t="s">
        <v>12</v>
      </c>
      <c r="B31" s="52" t="s">
        <v>510</v>
      </c>
      <c r="C31" s="230">
        <v>61.736115058836901</v>
      </c>
      <c r="D31" s="230">
        <v>79.507577147470016</v>
      </c>
      <c r="E31" s="230">
        <v>84.607791292085324</v>
      </c>
      <c r="F31" s="230">
        <v>80.386320840673037</v>
      </c>
      <c r="G31" s="230" t="s">
        <v>41</v>
      </c>
      <c r="H31" s="230">
        <v>89.559231837112435</v>
      </c>
      <c r="I31" s="230">
        <v>93.62922328886674</v>
      </c>
      <c r="J31" s="230" t="s">
        <v>41</v>
      </c>
      <c r="K31" s="230">
        <v>91.605938352123246</v>
      </c>
      <c r="L31" s="230">
        <v>80.56725810015007</v>
      </c>
    </row>
    <row r="32" spans="1:12" s="86" customFormat="1" ht="15" customHeight="1">
      <c r="A32" s="249"/>
      <c r="B32" s="52" t="s">
        <v>511</v>
      </c>
      <c r="C32" s="230">
        <v>48.010496765531549</v>
      </c>
      <c r="D32" s="230">
        <v>70.516945668967679</v>
      </c>
      <c r="E32" s="230">
        <v>86.024167720752473</v>
      </c>
      <c r="F32" s="230">
        <v>73.749403943788408</v>
      </c>
      <c r="G32" s="230" t="s">
        <v>41</v>
      </c>
      <c r="H32" s="230">
        <v>86.50802622654308</v>
      </c>
      <c r="I32" s="230">
        <v>86.104863959077491</v>
      </c>
      <c r="J32" s="230" t="s">
        <v>41</v>
      </c>
      <c r="K32" s="230">
        <v>85.761831700696334</v>
      </c>
      <c r="L32" s="230">
        <v>70.948490599608576</v>
      </c>
    </row>
    <row r="33" spans="1:12" s="86" customFormat="1" ht="15" customHeight="1">
      <c r="A33" s="254" t="s">
        <v>13</v>
      </c>
      <c r="B33" s="55" t="s">
        <v>510</v>
      </c>
      <c r="C33" s="147">
        <v>51.522353545734823</v>
      </c>
      <c r="D33" s="147">
        <v>79.822148239004733</v>
      </c>
      <c r="E33" s="147">
        <v>84.488152439115652</v>
      </c>
      <c r="F33" s="147">
        <v>80.236866507815492</v>
      </c>
      <c r="G33" s="147">
        <v>91.860839686459798</v>
      </c>
      <c r="H33" s="147">
        <v>88.162420104664832</v>
      </c>
      <c r="I33" s="147">
        <v>92.313011927001014</v>
      </c>
      <c r="J33" s="147">
        <v>93.423096841015024</v>
      </c>
      <c r="K33" s="147">
        <v>89.907126725522673</v>
      </c>
      <c r="L33" s="147">
        <v>81.885360265449435</v>
      </c>
    </row>
    <row r="34" spans="1:12" s="86" customFormat="1" ht="15" customHeight="1">
      <c r="A34" s="253"/>
      <c r="B34" s="55" t="s">
        <v>511</v>
      </c>
      <c r="C34" s="147">
        <v>41.882379654859221</v>
      </c>
      <c r="D34" s="147">
        <v>73.507881642286435</v>
      </c>
      <c r="E34" s="147">
        <v>86.508424393732199</v>
      </c>
      <c r="F34" s="147">
        <v>76.359650993671821</v>
      </c>
      <c r="G34" s="147">
        <v>79.457784663051882</v>
      </c>
      <c r="H34" s="147">
        <v>83.550085364983346</v>
      </c>
      <c r="I34" s="147">
        <v>86.330236953911907</v>
      </c>
      <c r="J34" s="147">
        <v>93.733943929409165</v>
      </c>
      <c r="K34" s="147">
        <v>84.792201031058738</v>
      </c>
      <c r="L34" s="147">
        <v>77.409715386025042</v>
      </c>
    </row>
    <row r="35" spans="1:12" s="86" customFormat="1" ht="15" customHeight="1">
      <c r="A35" s="250" t="s">
        <v>14</v>
      </c>
      <c r="B35" s="52" t="s">
        <v>510</v>
      </c>
      <c r="C35" s="230">
        <v>52.993516655488506</v>
      </c>
      <c r="D35" s="230">
        <v>78.093794100269065</v>
      </c>
      <c r="E35" s="230">
        <v>86.189145055492517</v>
      </c>
      <c r="F35" s="230">
        <v>78.75003645876572</v>
      </c>
      <c r="G35" s="230" t="s">
        <v>41</v>
      </c>
      <c r="H35" s="230">
        <v>88.215263479421679</v>
      </c>
      <c r="I35" s="230">
        <v>91.599175732017045</v>
      </c>
      <c r="J35" s="230">
        <v>93.280925541382388</v>
      </c>
      <c r="K35" s="230">
        <v>89.472024764962171</v>
      </c>
      <c r="L35" s="230">
        <v>79.116479800114831</v>
      </c>
    </row>
    <row r="36" spans="1:12" s="86" customFormat="1" ht="15" customHeight="1">
      <c r="A36" s="249"/>
      <c r="B36" s="52" t="s">
        <v>511</v>
      </c>
      <c r="C36" s="230">
        <v>43.714911507766665</v>
      </c>
      <c r="D36" s="230">
        <v>73.071516556771243</v>
      </c>
      <c r="E36" s="230">
        <v>85.101817385592284</v>
      </c>
      <c r="F36" s="230">
        <v>75.064445143036778</v>
      </c>
      <c r="G36" s="230" t="s">
        <v>41</v>
      </c>
      <c r="H36" s="230">
        <v>85.515974490914218</v>
      </c>
      <c r="I36" s="230">
        <v>87.462636298572818</v>
      </c>
      <c r="J36" s="230" t="s">
        <v>41</v>
      </c>
      <c r="K36" s="230">
        <v>86.267097302705352</v>
      </c>
      <c r="L36" s="230">
        <v>75.75899282358715</v>
      </c>
    </row>
    <row r="37" spans="1:12" s="86" customFormat="1" ht="15" customHeight="1">
      <c r="A37" s="252" t="s">
        <v>15</v>
      </c>
      <c r="B37" s="55" t="s">
        <v>510</v>
      </c>
      <c r="C37" s="147">
        <v>65.165585142089952</v>
      </c>
      <c r="D37" s="147">
        <v>86.367310677179503</v>
      </c>
      <c r="E37" s="147">
        <v>87.73689452494844</v>
      </c>
      <c r="F37" s="147">
        <v>86.5802536990508</v>
      </c>
      <c r="G37" s="147" t="s">
        <v>41</v>
      </c>
      <c r="H37" s="147">
        <v>90.985409961950296</v>
      </c>
      <c r="I37" s="147">
        <v>90.760708132834324</v>
      </c>
      <c r="J37" s="147">
        <v>93.522267206477764</v>
      </c>
      <c r="K37" s="147">
        <v>91.126648849909827</v>
      </c>
      <c r="L37" s="147">
        <v>85.683960971331487</v>
      </c>
    </row>
    <row r="38" spans="1:12" s="86" customFormat="1" ht="15" customHeight="1">
      <c r="A38" s="251"/>
      <c r="B38" s="55" t="s">
        <v>511</v>
      </c>
      <c r="C38" s="147">
        <v>52.883161545987292</v>
      </c>
      <c r="D38" s="147">
        <v>74.306793450787794</v>
      </c>
      <c r="E38" s="147">
        <v>86.483816215029435</v>
      </c>
      <c r="F38" s="147">
        <v>77.224181288856784</v>
      </c>
      <c r="G38" s="147" t="s">
        <v>41</v>
      </c>
      <c r="H38" s="147">
        <v>85.028707615642944</v>
      </c>
      <c r="I38" s="147">
        <v>83.807886107334227</v>
      </c>
      <c r="J38" s="147">
        <v>87.231572838073149</v>
      </c>
      <c r="K38" s="147">
        <v>84.864314922423731</v>
      </c>
      <c r="L38" s="147">
        <v>75.451577425256389</v>
      </c>
    </row>
    <row r="39" spans="1:12" s="86" customFormat="1" ht="15" customHeight="1">
      <c r="A39" s="250" t="s">
        <v>16</v>
      </c>
      <c r="B39" s="52" t="s">
        <v>510</v>
      </c>
      <c r="C39" s="230">
        <v>59.104821576464659</v>
      </c>
      <c r="D39" s="230">
        <v>79.458225749259611</v>
      </c>
      <c r="E39" s="230">
        <v>87.930932703659977</v>
      </c>
      <c r="F39" s="230">
        <v>80.119122718963411</v>
      </c>
      <c r="G39" s="230" t="s">
        <v>41</v>
      </c>
      <c r="H39" s="230">
        <v>87.373689075898127</v>
      </c>
      <c r="I39" s="230">
        <v>88.031276435218004</v>
      </c>
      <c r="J39" s="230" t="s">
        <v>41</v>
      </c>
      <c r="K39" s="230">
        <v>87.823129710726803</v>
      </c>
      <c r="L39" s="230">
        <v>81.015590317195858</v>
      </c>
    </row>
    <row r="40" spans="1:12" s="86" customFormat="1" ht="15" customHeight="1">
      <c r="A40" s="249"/>
      <c r="B40" s="52" t="s">
        <v>511</v>
      </c>
      <c r="C40" s="230">
        <v>41.988908013004398</v>
      </c>
      <c r="D40" s="230">
        <v>73.508727595473502</v>
      </c>
      <c r="E40" s="230">
        <v>86.817085505329487</v>
      </c>
      <c r="F40" s="230">
        <v>75.70874051132725</v>
      </c>
      <c r="G40" s="230" t="s">
        <v>41</v>
      </c>
      <c r="H40" s="230">
        <v>82.186660219633069</v>
      </c>
      <c r="I40" s="230">
        <v>87.79050151824876</v>
      </c>
      <c r="J40" s="230" t="s">
        <v>41</v>
      </c>
      <c r="K40" s="230">
        <v>83.993234043318907</v>
      </c>
      <c r="L40" s="230">
        <v>76.568520412987965</v>
      </c>
    </row>
    <row r="41" spans="1:12" s="86" customFormat="1" ht="15" customHeight="1">
      <c r="A41" s="229" t="s">
        <v>0</v>
      </c>
      <c r="B41" s="50" t="s">
        <v>510</v>
      </c>
      <c r="C41" s="145">
        <v>67.967211280649593</v>
      </c>
      <c r="D41" s="145">
        <v>82.75567453312739</v>
      </c>
      <c r="E41" s="145">
        <v>87.654981944529567</v>
      </c>
      <c r="F41" s="145">
        <v>83.465003170535596</v>
      </c>
      <c r="G41" s="145">
        <v>91.421715297891183</v>
      </c>
      <c r="H41" s="145">
        <v>90.762945764377022</v>
      </c>
      <c r="I41" s="145">
        <v>91.454748477081779</v>
      </c>
      <c r="J41" s="145">
        <v>95.868377069707719</v>
      </c>
      <c r="K41" s="145">
        <v>91.294161951334232</v>
      </c>
      <c r="L41" s="145">
        <v>84.065578312445481</v>
      </c>
    </row>
    <row r="42" spans="1:12" s="86" customFormat="1" ht="15" customHeight="1">
      <c r="A42" s="229"/>
      <c r="B42" s="50" t="s">
        <v>511</v>
      </c>
      <c r="C42" s="145">
        <v>51.528836861255265</v>
      </c>
      <c r="D42" s="145">
        <v>74.302161645474314</v>
      </c>
      <c r="E42" s="145">
        <v>83.79863751649637</v>
      </c>
      <c r="F42" s="145">
        <v>76.525555748632826</v>
      </c>
      <c r="G42" s="145">
        <v>84.893303074493701</v>
      </c>
      <c r="H42" s="145">
        <v>83.868944437596653</v>
      </c>
      <c r="I42" s="145">
        <v>83.831556148016929</v>
      </c>
      <c r="J42" s="145">
        <v>89.757261989645627</v>
      </c>
      <c r="K42" s="145">
        <v>84.118774225552542</v>
      </c>
      <c r="L42" s="145">
        <v>74.629182649003013</v>
      </c>
    </row>
    <row r="43" spans="1:12" s="86" customFormat="1">
      <c r="A43" s="22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</row>
    <row r="44" spans="1:12" s="86" customFormat="1">
      <c r="A44" s="113"/>
      <c r="B44" s="111"/>
      <c r="C44" s="225"/>
      <c r="D44" s="225"/>
      <c r="E44" s="225"/>
      <c r="F44" s="225"/>
      <c r="G44" s="225"/>
      <c r="H44" s="225"/>
      <c r="I44" s="225"/>
      <c r="J44" s="225"/>
      <c r="K44" s="225"/>
      <c r="L44" s="225"/>
    </row>
    <row r="45" spans="1:12" s="86" customFormat="1">
      <c r="A45" s="224" t="s">
        <v>101</v>
      </c>
      <c r="B45" s="92"/>
      <c r="C45" s="223"/>
      <c r="D45" s="223"/>
      <c r="E45" s="223"/>
      <c r="F45" s="223"/>
      <c r="G45" s="223"/>
      <c r="H45" s="223"/>
      <c r="I45" s="223"/>
      <c r="J45" s="223"/>
      <c r="K45" s="223"/>
      <c r="L45" s="223"/>
    </row>
  </sheetData>
  <mergeCells count="2">
    <mergeCell ref="L6:L8"/>
    <mergeCell ref="C6:C7"/>
  </mergeCells>
  <conditionalFormatting sqref="C41:L42">
    <cfRule type="expression" dxfId="103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verticalDpi="1200" r:id="rId1"/>
  <headerFooter alignWithMargins="0">
    <oddHeader>&amp;C&amp;8-17-</oddHeader>
    <oddFooter>&amp;C&amp;8Statistische Ämter des Bundes und der Länder, Internationale Bildungsindikatoren, 2016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zoomScaleNormal="100" workbookViewId="0">
      <pane xSplit="1" ySplit="8" topLeftCell="B9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9.140625" defaultRowHeight="12.75"/>
  <cols>
    <col min="1" max="1" width="24" style="111" customWidth="1"/>
    <col min="2" max="3" width="10.7109375" style="222" customWidth="1"/>
    <col min="4" max="5" width="11.7109375" style="222" customWidth="1"/>
    <col min="6" max="6" width="10.7109375" style="222" customWidth="1"/>
    <col min="7" max="7" width="13.140625" style="222" customWidth="1"/>
    <col min="8" max="8" width="12.7109375" style="222" customWidth="1"/>
    <col min="9" max="9" width="9.7109375" style="222" customWidth="1"/>
    <col min="10" max="10" width="11.7109375" style="222" customWidth="1"/>
    <col min="11" max="11" width="10.7109375" style="222" customWidth="1"/>
    <col min="12" max="16384" width="9.140625" style="90"/>
  </cols>
  <sheetData>
    <row r="1" spans="1:11">
      <c r="A1" s="697" t="s">
        <v>396</v>
      </c>
      <c r="K1" s="261"/>
    </row>
    <row r="2" spans="1:11">
      <c r="K2" s="261"/>
    </row>
    <row r="3" spans="1:11" s="243" customFormat="1" ht="15.75">
      <c r="A3" s="207" t="s">
        <v>113</v>
      </c>
      <c r="B3" s="207"/>
      <c r="C3" s="207"/>
      <c r="D3" s="207"/>
      <c r="E3" s="207"/>
      <c r="F3" s="207"/>
      <c r="G3" s="207"/>
      <c r="H3" s="207"/>
      <c r="I3" s="207"/>
      <c r="J3" s="260"/>
      <c r="K3" s="244"/>
    </row>
    <row r="4" spans="1:11" ht="15" customHeight="1">
      <c r="A4" s="242" t="s">
        <v>112</v>
      </c>
      <c r="B4" s="241"/>
      <c r="C4" s="241"/>
      <c r="D4" s="241"/>
      <c r="E4" s="241"/>
      <c r="F4" s="241"/>
      <c r="G4" s="241"/>
      <c r="H4" s="241"/>
      <c r="I4" s="241"/>
      <c r="J4" s="240"/>
      <c r="K4" s="240"/>
    </row>
    <row r="5" spans="1:11" ht="12.75" customHeight="1">
      <c r="A5" s="242"/>
      <c r="B5" s="241"/>
      <c r="C5" s="241"/>
      <c r="D5" s="241"/>
      <c r="E5" s="241"/>
      <c r="F5" s="241"/>
      <c r="G5" s="241"/>
      <c r="H5" s="241"/>
      <c r="I5" s="241"/>
      <c r="J5" s="240"/>
      <c r="K5" s="240"/>
    </row>
    <row r="6" spans="1:11" ht="38.25">
      <c r="A6" s="113"/>
      <c r="B6" s="798" t="s">
        <v>107</v>
      </c>
      <c r="C6" s="239" t="s">
        <v>106</v>
      </c>
      <c r="D6" s="238"/>
      <c r="E6" s="238"/>
      <c r="F6" s="126" t="s">
        <v>24</v>
      </c>
      <c r="G6" s="126"/>
      <c r="H6" s="126"/>
      <c r="I6" s="126"/>
      <c r="J6" s="237"/>
      <c r="K6" s="798" t="s">
        <v>105</v>
      </c>
    </row>
    <row r="7" spans="1:11" ht="51" customHeight="1">
      <c r="A7" s="113"/>
      <c r="B7" s="798"/>
      <c r="C7" s="236" t="s">
        <v>104</v>
      </c>
      <c r="D7" s="236" t="s">
        <v>103</v>
      </c>
      <c r="E7" s="235" t="s">
        <v>75</v>
      </c>
      <c r="F7" s="106" t="s">
        <v>40</v>
      </c>
      <c r="G7" s="236" t="s">
        <v>97</v>
      </c>
      <c r="H7" s="236" t="s">
        <v>77</v>
      </c>
      <c r="I7" s="236" t="s">
        <v>33</v>
      </c>
      <c r="J7" s="235" t="s">
        <v>75</v>
      </c>
      <c r="K7" s="798"/>
    </row>
    <row r="8" spans="1:11" ht="12.75" customHeight="1">
      <c r="A8" s="234" t="s">
        <v>17</v>
      </c>
      <c r="B8" s="124" t="s">
        <v>477</v>
      </c>
      <c r="C8" s="124" t="s">
        <v>102</v>
      </c>
      <c r="D8" s="124" t="s">
        <v>26</v>
      </c>
      <c r="E8" s="124" t="s">
        <v>476</v>
      </c>
      <c r="F8" s="124" t="s">
        <v>54</v>
      </c>
      <c r="G8" s="124" t="s">
        <v>53</v>
      </c>
      <c r="H8" s="124" t="s">
        <v>52</v>
      </c>
      <c r="I8" s="124" t="s">
        <v>51</v>
      </c>
      <c r="J8" s="124" t="s">
        <v>122</v>
      </c>
      <c r="K8" s="798"/>
    </row>
    <row r="9" spans="1:11" s="259" customFormat="1" ht="15" customHeight="1">
      <c r="A9" s="232" t="s">
        <v>2</v>
      </c>
      <c r="B9" s="147">
        <v>6.9464057905759891</v>
      </c>
      <c r="C9" s="147">
        <v>2.7884246881123604</v>
      </c>
      <c r="D9" s="147">
        <v>1.9500528287388332</v>
      </c>
      <c r="E9" s="147">
        <v>2.6289077877413645</v>
      </c>
      <c r="F9" s="147" t="s">
        <v>41</v>
      </c>
      <c r="G9" s="147">
        <v>1.4486452552917812</v>
      </c>
      <c r="H9" s="147">
        <v>2.0257944876606815</v>
      </c>
      <c r="I9" s="147" t="s">
        <v>41</v>
      </c>
      <c r="J9" s="147">
        <v>1.5962979070066583</v>
      </c>
      <c r="K9" s="147">
        <v>2.7978548884954706</v>
      </c>
    </row>
    <row r="10" spans="1:11" s="259" customFormat="1" ht="15" customHeight="1">
      <c r="A10" s="231" t="s">
        <v>1</v>
      </c>
      <c r="B10" s="230">
        <v>6.4451100207159122</v>
      </c>
      <c r="C10" s="230">
        <v>2.8097724615331354</v>
      </c>
      <c r="D10" s="230">
        <v>1.9203653936538161</v>
      </c>
      <c r="E10" s="230">
        <v>2.6833086867392191</v>
      </c>
      <c r="F10" s="230" t="s">
        <v>41</v>
      </c>
      <c r="G10" s="230">
        <v>1.8197592035801327</v>
      </c>
      <c r="H10" s="230">
        <v>2.1795680547136169</v>
      </c>
      <c r="I10" s="230" t="s">
        <v>41</v>
      </c>
      <c r="J10" s="230">
        <v>1.8800022482610443</v>
      </c>
      <c r="K10" s="230">
        <v>2.7764456167834481</v>
      </c>
    </row>
    <row r="11" spans="1:11" s="259" customFormat="1" ht="15" customHeight="1">
      <c r="A11" s="232" t="s">
        <v>3</v>
      </c>
      <c r="B11" s="147">
        <v>25.443927771542075</v>
      </c>
      <c r="C11" s="147">
        <v>9.9021496414002108</v>
      </c>
      <c r="D11" s="147">
        <v>4.7099278979478658</v>
      </c>
      <c r="E11" s="147">
        <v>8.7221870001600745</v>
      </c>
      <c r="F11" s="147" t="s">
        <v>41</v>
      </c>
      <c r="G11" s="147">
        <v>4.9753280970166225</v>
      </c>
      <c r="H11" s="147">
        <v>4.7871553297489271</v>
      </c>
      <c r="I11" s="147" t="s">
        <v>41</v>
      </c>
      <c r="J11" s="147">
        <v>4.7366678723156426</v>
      </c>
      <c r="K11" s="147">
        <v>9.108123738710928</v>
      </c>
    </row>
    <row r="12" spans="1:11" s="259" customFormat="1" ht="15" customHeight="1">
      <c r="A12" s="231" t="s">
        <v>4</v>
      </c>
      <c r="B12" s="230">
        <v>15.063941194240257</v>
      </c>
      <c r="C12" s="230">
        <v>7.3600700350798505</v>
      </c>
      <c r="D12" s="230" t="s">
        <v>41</v>
      </c>
      <c r="E12" s="230">
        <v>6.4538805661330318</v>
      </c>
      <c r="F12" s="230" t="s">
        <v>41</v>
      </c>
      <c r="G12" s="230" t="s">
        <v>41</v>
      </c>
      <c r="H12" s="230" t="s">
        <v>41</v>
      </c>
      <c r="I12" s="230" t="s">
        <v>41</v>
      </c>
      <c r="J12" s="230">
        <v>2.3821271217983675</v>
      </c>
      <c r="K12" s="230">
        <v>5.6947842841245464</v>
      </c>
    </row>
    <row r="13" spans="1:11" s="259" customFormat="1" ht="15" customHeight="1">
      <c r="A13" s="232" t="s">
        <v>5</v>
      </c>
      <c r="B13" s="147">
        <v>13.240265863250617</v>
      </c>
      <c r="C13" s="147" t="s">
        <v>41</v>
      </c>
      <c r="D13" s="147" t="s">
        <v>41</v>
      </c>
      <c r="E13" s="147">
        <v>4.0528377806014397</v>
      </c>
      <c r="F13" s="147">
        <v>0</v>
      </c>
      <c r="G13" s="147" t="s">
        <v>41</v>
      </c>
      <c r="H13" s="147" t="s">
        <v>41</v>
      </c>
      <c r="I13" s="147">
        <v>0</v>
      </c>
      <c r="J13" s="147" t="s">
        <v>41</v>
      </c>
      <c r="K13" s="147">
        <v>5.3468394301667983</v>
      </c>
    </row>
    <row r="14" spans="1:11" s="259" customFormat="1" ht="15" customHeight="1">
      <c r="A14" s="231" t="s">
        <v>6</v>
      </c>
      <c r="B14" s="230">
        <v>9.5139025833168986</v>
      </c>
      <c r="C14" s="230">
        <v>5.0106969555857006</v>
      </c>
      <c r="D14" s="230" t="s">
        <v>41</v>
      </c>
      <c r="E14" s="230">
        <v>4.2029066439570562</v>
      </c>
      <c r="F14" s="230">
        <v>0</v>
      </c>
      <c r="G14" s="230" t="s">
        <v>41</v>
      </c>
      <c r="H14" s="230" t="s">
        <v>41</v>
      </c>
      <c r="I14" s="230">
        <v>0</v>
      </c>
      <c r="J14" s="230">
        <v>2.2265054248142513</v>
      </c>
      <c r="K14" s="230">
        <v>4.0802214619672306</v>
      </c>
    </row>
    <row r="15" spans="1:11" s="259" customFormat="1" ht="15" customHeight="1">
      <c r="A15" s="232" t="s">
        <v>7</v>
      </c>
      <c r="B15" s="147">
        <v>9.3165204902688892</v>
      </c>
      <c r="C15" s="147">
        <v>3.4829545736862944</v>
      </c>
      <c r="D15" s="147">
        <v>3.0652965166420607</v>
      </c>
      <c r="E15" s="147">
        <v>3.390761316035888</v>
      </c>
      <c r="F15" s="147" t="s">
        <v>41</v>
      </c>
      <c r="G15" s="147">
        <v>2.4272264364730129</v>
      </c>
      <c r="H15" s="147">
        <v>2.4441296054805886</v>
      </c>
      <c r="I15" s="147" t="s">
        <v>41</v>
      </c>
      <c r="J15" s="147">
        <v>2.396609315913441</v>
      </c>
      <c r="K15" s="147">
        <v>3.7637990102778844</v>
      </c>
    </row>
    <row r="16" spans="1:11" s="259" customFormat="1" ht="15" customHeight="1">
      <c r="A16" s="231" t="s">
        <v>8</v>
      </c>
      <c r="B16" s="230">
        <v>19.27036867359487</v>
      </c>
      <c r="C16" s="230">
        <v>9.524375933554909</v>
      </c>
      <c r="D16" s="230" t="s">
        <v>41</v>
      </c>
      <c r="E16" s="230">
        <v>8.7649903307502086</v>
      </c>
      <c r="F16" s="230" t="s">
        <v>41</v>
      </c>
      <c r="G16" s="230" t="s">
        <v>41</v>
      </c>
      <c r="H16" s="230" t="s">
        <v>41</v>
      </c>
      <c r="I16" s="230">
        <v>0</v>
      </c>
      <c r="J16" s="230">
        <v>2.6597127770221616</v>
      </c>
      <c r="K16" s="230">
        <v>7.6990961152732167</v>
      </c>
    </row>
    <row r="17" spans="1:11" s="259" customFormat="1" ht="15" customHeight="1">
      <c r="A17" s="232" t="s">
        <v>9</v>
      </c>
      <c r="B17" s="147">
        <v>10.322635121763291</v>
      </c>
      <c r="C17" s="147">
        <v>3.9395382251201378</v>
      </c>
      <c r="D17" s="147">
        <v>2.9211885938813493</v>
      </c>
      <c r="E17" s="147">
        <v>3.7448345824843758</v>
      </c>
      <c r="F17" s="147" t="s">
        <v>41</v>
      </c>
      <c r="G17" s="147">
        <v>2.2174510089679198</v>
      </c>
      <c r="H17" s="147">
        <v>2.6253264146502744</v>
      </c>
      <c r="I17" s="147" t="s">
        <v>41</v>
      </c>
      <c r="J17" s="147">
        <v>2.3791529968558516</v>
      </c>
      <c r="K17" s="147">
        <v>4.1055632409237059</v>
      </c>
    </row>
    <row r="18" spans="1:11" s="259" customFormat="1" ht="15" customHeight="1">
      <c r="A18" s="231" t="s">
        <v>10</v>
      </c>
      <c r="B18" s="230">
        <v>12.688924513835644</v>
      </c>
      <c r="C18" s="230">
        <v>4.693494753972308</v>
      </c>
      <c r="D18" s="230">
        <v>3.2313892174749879</v>
      </c>
      <c r="E18" s="230">
        <v>4.2891290061218132</v>
      </c>
      <c r="F18" s="230" t="s">
        <v>41</v>
      </c>
      <c r="G18" s="230">
        <v>2.1409029349475994</v>
      </c>
      <c r="H18" s="230">
        <v>2.990703325506471</v>
      </c>
      <c r="I18" s="230" t="s">
        <v>41</v>
      </c>
      <c r="J18" s="230">
        <v>2.4462593022666863</v>
      </c>
      <c r="K18" s="230">
        <v>4.9478996993586941</v>
      </c>
    </row>
    <row r="19" spans="1:11" s="259" customFormat="1" ht="15" customHeight="1">
      <c r="A19" s="232" t="s">
        <v>11</v>
      </c>
      <c r="B19" s="147">
        <v>9.4225530552294163</v>
      </c>
      <c r="C19" s="147">
        <v>2.8907215110295015</v>
      </c>
      <c r="D19" s="147">
        <v>2.6839033659066232</v>
      </c>
      <c r="E19" s="147">
        <v>2.8508466561311661</v>
      </c>
      <c r="F19" s="147" t="s">
        <v>41</v>
      </c>
      <c r="G19" s="147" t="s">
        <v>41</v>
      </c>
      <c r="H19" s="147" t="s">
        <v>41</v>
      </c>
      <c r="I19" s="147" t="s">
        <v>41</v>
      </c>
      <c r="J19" s="147">
        <v>1.5310002095620154</v>
      </c>
      <c r="K19" s="147">
        <v>3.2787160357362817</v>
      </c>
    </row>
    <row r="20" spans="1:11" s="259" customFormat="1" ht="15" customHeight="1">
      <c r="A20" s="231" t="s">
        <v>12</v>
      </c>
      <c r="B20" s="230">
        <v>15.394810528280756</v>
      </c>
      <c r="C20" s="230">
        <v>4.4575915123265251</v>
      </c>
      <c r="D20" s="230" t="s">
        <v>41</v>
      </c>
      <c r="E20" s="230">
        <v>4.2950327233678216</v>
      </c>
      <c r="F20" s="230">
        <v>0</v>
      </c>
      <c r="G20" s="230" t="s">
        <v>41</v>
      </c>
      <c r="H20" s="230" t="s">
        <v>41</v>
      </c>
      <c r="I20" s="230" t="s">
        <v>41</v>
      </c>
      <c r="J20" s="230" t="s">
        <v>41</v>
      </c>
      <c r="K20" s="230">
        <v>5.2553978996279902</v>
      </c>
    </row>
    <row r="21" spans="1:11" s="259" customFormat="1" ht="15" customHeight="1">
      <c r="A21" s="232" t="s">
        <v>13</v>
      </c>
      <c r="B21" s="147">
        <v>26.223533495314122</v>
      </c>
      <c r="C21" s="147">
        <v>7.7012075517960037</v>
      </c>
      <c r="D21" s="147" t="s">
        <v>41</v>
      </c>
      <c r="E21" s="147">
        <v>6.8645814651314101</v>
      </c>
      <c r="F21" s="147" t="s">
        <v>41</v>
      </c>
      <c r="G21" s="147">
        <v>2.8212583555648809</v>
      </c>
      <c r="H21" s="147">
        <v>3.0972359328726555</v>
      </c>
      <c r="I21" s="147" t="s">
        <v>41</v>
      </c>
      <c r="J21" s="147">
        <v>2.9358750320032025</v>
      </c>
      <c r="K21" s="147">
        <v>6.242499102547491</v>
      </c>
    </row>
    <row r="22" spans="1:11" s="259" customFormat="1" ht="15" customHeight="1">
      <c r="A22" s="231" t="s">
        <v>14</v>
      </c>
      <c r="B22" s="230">
        <v>25.007303534910896</v>
      </c>
      <c r="C22" s="230">
        <v>9.1201014350904419</v>
      </c>
      <c r="D22" s="230" t="s">
        <v>41</v>
      </c>
      <c r="E22" s="230">
        <v>8.3573499010702168</v>
      </c>
      <c r="F22" s="230" t="s">
        <v>41</v>
      </c>
      <c r="G22" s="230" t="s">
        <v>41</v>
      </c>
      <c r="H22" s="230" t="s">
        <v>41</v>
      </c>
      <c r="I22" s="230" t="s">
        <v>41</v>
      </c>
      <c r="J22" s="230">
        <v>2.4929660406988154</v>
      </c>
      <c r="K22" s="230">
        <v>7.8101173442931477</v>
      </c>
    </row>
    <row r="23" spans="1:11" s="259" customFormat="1" ht="15" customHeight="1">
      <c r="A23" s="232" t="s">
        <v>15</v>
      </c>
      <c r="B23" s="147">
        <v>12.337127845884412</v>
      </c>
      <c r="C23" s="147">
        <v>3.5354678486663209</v>
      </c>
      <c r="D23" s="147" t="s">
        <v>41</v>
      </c>
      <c r="E23" s="147">
        <v>3.3104112807293333</v>
      </c>
      <c r="F23" s="147" t="s">
        <v>41</v>
      </c>
      <c r="G23" s="147" t="s">
        <v>41</v>
      </c>
      <c r="H23" s="147" t="s">
        <v>41</v>
      </c>
      <c r="I23" s="147" t="s">
        <v>41</v>
      </c>
      <c r="J23" s="147">
        <v>1.9972793066335051</v>
      </c>
      <c r="K23" s="147">
        <v>3.8284804606214933</v>
      </c>
    </row>
    <row r="24" spans="1:11" s="259" customFormat="1" ht="15" customHeight="1">
      <c r="A24" s="231" t="s">
        <v>16</v>
      </c>
      <c r="B24" s="230">
        <v>18.573891332778501</v>
      </c>
      <c r="C24" s="230">
        <v>6.8186535088306579</v>
      </c>
      <c r="D24" s="230" t="s">
        <v>41</v>
      </c>
      <c r="E24" s="230">
        <v>6.2932747437434893</v>
      </c>
      <c r="F24" s="230" t="s">
        <v>41</v>
      </c>
      <c r="G24" s="230" t="s">
        <v>41</v>
      </c>
      <c r="H24" s="230" t="s">
        <v>41</v>
      </c>
      <c r="I24" s="230" t="s">
        <v>41</v>
      </c>
      <c r="J24" s="230">
        <v>2.5117087990993787</v>
      </c>
      <c r="K24" s="230">
        <v>5.6559057971378186</v>
      </c>
    </row>
    <row r="25" spans="1:11" s="259" customFormat="1" ht="15" customHeight="1">
      <c r="A25" s="229" t="s">
        <v>0</v>
      </c>
      <c r="B25" s="145">
        <v>11.352377066848494</v>
      </c>
      <c r="C25" s="145">
        <v>4.649318825653789</v>
      </c>
      <c r="D25" s="145">
        <v>2.8025693366612416</v>
      </c>
      <c r="E25" s="145">
        <v>4.279831381681845</v>
      </c>
      <c r="F25" s="145" t="s">
        <v>41</v>
      </c>
      <c r="G25" s="145">
        <v>2.1789827622898486</v>
      </c>
      <c r="H25" s="145">
        <v>2.685747865809752</v>
      </c>
      <c r="I25" s="145">
        <v>1.3787085514834205</v>
      </c>
      <c r="J25" s="145">
        <v>2.3265584392986769</v>
      </c>
      <c r="K25" s="145">
        <v>4.4391707147242974</v>
      </c>
    </row>
    <row r="26" spans="1:11" s="259" customFormat="1" ht="15" customHeight="1">
      <c r="A26" s="229" t="s">
        <v>29</v>
      </c>
      <c r="B26" s="217">
        <v>16.574646096075998</v>
      </c>
      <c r="C26" s="217">
        <v>7.2055495807102998</v>
      </c>
      <c r="D26" s="217">
        <v>7.4343745383349003</v>
      </c>
      <c r="E26" s="217">
        <v>7.2730344814413002</v>
      </c>
      <c r="F26" s="217">
        <v>4.8075284063816</v>
      </c>
      <c r="G26" s="217">
        <v>5.2843514612742997</v>
      </c>
      <c r="H26" s="217">
        <v>4.3979185350012999</v>
      </c>
      <c r="I26" s="217">
        <v>3.2788331764084999</v>
      </c>
      <c r="J26" s="217">
        <v>4.8563986233302998</v>
      </c>
      <c r="K26" s="145">
        <v>6.9646099158696</v>
      </c>
    </row>
    <row r="27" spans="1:11">
      <c r="A27" s="113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9" spans="1:11">
      <c r="A29" s="224" t="s">
        <v>101</v>
      </c>
    </row>
  </sheetData>
  <mergeCells count="2">
    <mergeCell ref="K6:K8"/>
    <mergeCell ref="B6:B7"/>
  </mergeCells>
  <conditionalFormatting sqref="D26 F26:K26">
    <cfRule type="expression" dxfId="102" priority="5" stopIfTrue="1">
      <formula>#REF!=1</formula>
    </cfRule>
  </conditionalFormatting>
  <conditionalFormatting sqref="C26:D26 F26:K26">
    <cfRule type="expression" dxfId="101" priority="4" stopIfTrue="1">
      <formula>#REF!=1</formula>
    </cfRule>
  </conditionalFormatting>
  <conditionalFormatting sqref="E26">
    <cfRule type="expression" dxfId="100" priority="3" stopIfTrue="1">
      <formula>#REF!=1</formula>
    </cfRule>
  </conditionalFormatting>
  <conditionalFormatting sqref="E26">
    <cfRule type="expression" dxfId="99" priority="2" stopIfTrue="1">
      <formula>#REF!=1</formula>
    </cfRule>
  </conditionalFormatting>
  <conditionalFormatting sqref="B26">
    <cfRule type="expression" dxfId="98" priority="1" stopIfTrue="1">
      <formula>#REF!=1</formula>
    </cfRule>
  </conditionalFormatting>
  <conditionalFormatting sqref="B26:K26">
    <cfRule type="expression" dxfId="97" priority="6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verticalDpi="1200" r:id="rId1"/>
  <headerFooter alignWithMargins="0">
    <oddHeader>&amp;C&amp;8-18-</oddHeader>
    <oddFooter>&amp;C&amp;8Statistische Ämter des Bundes und der Länder, Internationale Bildungsindikatoren, 2016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>
      <pane xSplit="2" ySplit="8" topLeftCell="C9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9.140625" defaultRowHeight="12.75"/>
  <cols>
    <col min="1" max="1" width="24" style="111" customWidth="1"/>
    <col min="2" max="2" width="10.7109375" style="111" customWidth="1"/>
    <col min="3" max="4" width="10.7109375" style="222" customWidth="1"/>
    <col min="5" max="5" width="11.7109375" style="222" customWidth="1"/>
    <col min="6" max="6" width="10" style="222" customWidth="1"/>
    <col min="7" max="9" width="10.7109375" style="222" customWidth="1"/>
    <col min="10" max="11" width="10" style="222" customWidth="1"/>
    <col min="12" max="12" width="10.7109375" style="222" customWidth="1"/>
    <col min="13" max="16384" width="9.140625" style="90"/>
  </cols>
  <sheetData>
    <row r="1" spans="1:12">
      <c r="A1" s="697" t="s">
        <v>396</v>
      </c>
      <c r="L1" s="247"/>
    </row>
    <row r="2" spans="1:12">
      <c r="L2" s="247"/>
    </row>
    <row r="3" spans="1:12" s="243" customFormat="1" ht="15.75" customHeight="1">
      <c r="A3" s="207" t="s">
        <v>115</v>
      </c>
      <c r="B3" s="207"/>
      <c r="C3" s="207"/>
      <c r="D3" s="207"/>
      <c r="E3" s="207"/>
      <c r="F3" s="207"/>
      <c r="G3" s="207"/>
      <c r="H3" s="207"/>
      <c r="I3" s="207"/>
      <c r="J3" s="245"/>
      <c r="K3" s="245"/>
      <c r="L3" s="94"/>
    </row>
    <row r="4" spans="1:12" ht="15" customHeight="1">
      <c r="A4" s="242" t="s">
        <v>114</v>
      </c>
      <c r="B4" s="258"/>
      <c r="C4" s="241"/>
      <c r="D4" s="241"/>
      <c r="E4" s="241"/>
      <c r="F4" s="241"/>
      <c r="G4" s="241"/>
      <c r="H4" s="241"/>
      <c r="I4" s="241"/>
      <c r="J4" s="240"/>
      <c r="K4" s="240"/>
      <c r="L4" s="240"/>
    </row>
    <row r="5" spans="1:12" ht="12.75" customHeight="1">
      <c r="A5" s="242"/>
      <c r="B5" s="258"/>
      <c r="C5" s="241"/>
      <c r="D5" s="241"/>
      <c r="E5" s="241"/>
      <c r="F5" s="241"/>
      <c r="G5" s="241"/>
      <c r="H5" s="241"/>
      <c r="I5" s="241"/>
      <c r="J5" s="240"/>
      <c r="K5" s="240"/>
      <c r="L5" s="240"/>
    </row>
    <row r="6" spans="1:12" ht="38.25" customHeight="1">
      <c r="A6" s="257"/>
      <c r="B6" s="256"/>
      <c r="C6" s="798" t="s">
        <v>107</v>
      </c>
      <c r="D6" s="239" t="s">
        <v>106</v>
      </c>
      <c r="E6" s="238"/>
      <c r="F6" s="238"/>
      <c r="G6" s="126" t="s">
        <v>24</v>
      </c>
      <c r="H6" s="126"/>
      <c r="I6" s="126"/>
      <c r="J6" s="126"/>
      <c r="K6" s="237"/>
      <c r="L6" s="798" t="s">
        <v>105</v>
      </c>
    </row>
    <row r="7" spans="1:12" ht="63.75" customHeight="1">
      <c r="A7" s="257"/>
      <c r="B7" s="256"/>
      <c r="C7" s="798"/>
      <c r="D7" s="236" t="s">
        <v>104</v>
      </c>
      <c r="E7" s="236" t="s">
        <v>103</v>
      </c>
      <c r="F7" s="235" t="s">
        <v>75</v>
      </c>
      <c r="G7" s="106" t="s">
        <v>40</v>
      </c>
      <c r="H7" s="236" t="s">
        <v>36</v>
      </c>
      <c r="I7" s="236" t="s">
        <v>37</v>
      </c>
      <c r="J7" s="236" t="s">
        <v>33</v>
      </c>
      <c r="K7" s="235" t="s">
        <v>75</v>
      </c>
      <c r="L7" s="798"/>
    </row>
    <row r="8" spans="1:12" ht="12.75" customHeight="1">
      <c r="A8" s="234" t="s">
        <v>17</v>
      </c>
      <c r="B8" s="732" t="s">
        <v>19</v>
      </c>
      <c r="C8" s="124" t="s">
        <v>477</v>
      </c>
      <c r="D8" s="124" t="s">
        <v>102</v>
      </c>
      <c r="E8" s="124" t="s">
        <v>26</v>
      </c>
      <c r="F8" s="124" t="s">
        <v>476</v>
      </c>
      <c r="G8" s="124" t="s">
        <v>54</v>
      </c>
      <c r="H8" s="124" t="s">
        <v>53</v>
      </c>
      <c r="I8" s="124" t="s">
        <v>52</v>
      </c>
      <c r="J8" s="124" t="s">
        <v>51</v>
      </c>
      <c r="K8" s="233" t="s">
        <v>122</v>
      </c>
      <c r="L8" s="798"/>
    </row>
    <row r="9" spans="1:12" s="259" customFormat="1" ht="15" customHeight="1">
      <c r="A9" s="254" t="s">
        <v>2</v>
      </c>
      <c r="B9" s="55" t="s">
        <v>510</v>
      </c>
      <c r="C9" s="147">
        <v>8.1702839942047767</v>
      </c>
      <c r="D9" s="147">
        <v>3.0686458410926982</v>
      </c>
      <c r="E9" s="147" t="s">
        <v>41</v>
      </c>
      <c r="F9" s="147">
        <v>3.0005052266464283</v>
      </c>
      <c r="G9" s="147" t="s">
        <v>41</v>
      </c>
      <c r="H9" s="147">
        <v>1.1764444916254579</v>
      </c>
      <c r="I9" s="147">
        <v>1.8493136315638572</v>
      </c>
      <c r="J9" s="147" t="s">
        <v>41</v>
      </c>
      <c r="K9" s="147">
        <v>1.3203321123810572</v>
      </c>
      <c r="L9" s="147">
        <v>2.9206989946803819</v>
      </c>
    </row>
    <row r="10" spans="1:12" s="259" customFormat="1" ht="15" customHeight="1">
      <c r="A10" s="253"/>
      <c r="B10" s="55" t="s">
        <v>511</v>
      </c>
      <c r="C10" s="147">
        <v>5.7941449198569366</v>
      </c>
      <c r="D10" s="147">
        <v>2.4678629424980967</v>
      </c>
      <c r="E10" s="147">
        <v>1.6052444968388802</v>
      </c>
      <c r="F10" s="147">
        <v>2.2571388475515803</v>
      </c>
      <c r="G10" s="147" t="s">
        <v>41</v>
      </c>
      <c r="H10" s="147">
        <v>1.9982172516176195</v>
      </c>
      <c r="I10" s="147">
        <v>2.209077696470187</v>
      </c>
      <c r="J10" s="147" t="s">
        <v>41</v>
      </c>
      <c r="K10" s="147">
        <v>2.029829865470993</v>
      </c>
      <c r="L10" s="147">
        <v>2.6565949565415745</v>
      </c>
    </row>
    <row r="11" spans="1:12" s="259" customFormat="1" ht="15" customHeight="1">
      <c r="A11" s="250" t="s">
        <v>1</v>
      </c>
      <c r="B11" s="52" t="s">
        <v>510</v>
      </c>
      <c r="C11" s="230">
        <v>6.9408954771202191</v>
      </c>
      <c r="D11" s="230">
        <v>2.9586690846014356</v>
      </c>
      <c r="E11" s="230" t="s">
        <v>41</v>
      </c>
      <c r="F11" s="230">
        <v>2.9229690644398594</v>
      </c>
      <c r="G11" s="230" t="s">
        <v>41</v>
      </c>
      <c r="H11" s="230">
        <v>1.7220732013414901</v>
      </c>
      <c r="I11" s="230">
        <v>1.8654813087517306</v>
      </c>
      <c r="J11" s="230" t="s">
        <v>41</v>
      </c>
      <c r="K11" s="230">
        <v>1.684902405936415</v>
      </c>
      <c r="L11" s="230">
        <v>2.8034827606365824</v>
      </c>
    </row>
    <row r="12" spans="1:12" s="259" customFormat="1" ht="15" customHeight="1">
      <c r="A12" s="249"/>
      <c r="B12" s="52" t="s">
        <v>511</v>
      </c>
      <c r="C12" s="230">
        <v>5.999050588600916</v>
      </c>
      <c r="D12" s="230">
        <v>2.6434022822524694</v>
      </c>
      <c r="E12" s="230" t="s">
        <v>41</v>
      </c>
      <c r="F12" s="230">
        <v>2.4407261658925949</v>
      </c>
      <c r="G12" s="230" t="s">
        <v>41</v>
      </c>
      <c r="H12" s="230">
        <v>2.016546018614271</v>
      </c>
      <c r="I12" s="230">
        <v>2.5281060990812128</v>
      </c>
      <c r="J12" s="230" t="s">
        <v>41</v>
      </c>
      <c r="K12" s="230">
        <v>2.1861100257181403</v>
      </c>
      <c r="L12" s="230">
        <v>2.7453719723027326</v>
      </c>
    </row>
    <row r="13" spans="1:12" s="259" customFormat="1" ht="15" customHeight="1">
      <c r="A13" s="252" t="s">
        <v>3</v>
      </c>
      <c r="B13" s="55" t="s">
        <v>510</v>
      </c>
      <c r="C13" s="147">
        <v>27.179079497907949</v>
      </c>
      <c r="D13" s="147">
        <v>11.057293386353521</v>
      </c>
      <c r="E13" s="147" t="s">
        <v>41</v>
      </c>
      <c r="F13" s="147">
        <v>9.9814025865586249</v>
      </c>
      <c r="G13" s="147" t="s">
        <v>41</v>
      </c>
      <c r="H13" s="147">
        <v>5.2495016556564149</v>
      </c>
      <c r="I13" s="147">
        <v>4.384413919616315</v>
      </c>
      <c r="J13" s="147" t="s">
        <v>41</v>
      </c>
      <c r="K13" s="147">
        <v>4.6041031606578953</v>
      </c>
      <c r="L13" s="147">
        <v>10.314328401812196</v>
      </c>
    </row>
    <row r="14" spans="1:12" s="259" customFormat="1" ht="15" customHeight="1">
      <c r="A14" s="251"/>
      <c r="B14" s="55" t="s">
        <v>511</v>
      </c>
      <c r="C14" s="147">
        <v>22.635784911282673</v>
      </c>
      <c r="D14" s="147">
        <v>8.3833104219224435</v>
      </c>
      <c r="E14" s="147" t="s">
        <v>41</v>
      </c>
      <c r="F14" s="147">
        <v>7.2951769803211759</v>
      </c>
      <c r="G14" s="147">
        <v>0</v>
      </c>
      <c r="H14" s="147">
        <v>4.6980144554290932</v>
      </c>
      <c r="I14" s="147">
        <v>5.1834373572842143</v>
      </c>
      <c r="J14" s="147" t="s">
        <v>41</v>
      </c>
      <c r="K14" s="147">
        <v>4.8709823728876316</v>
      </c>
      <c r="L14" s="147">
        <v>7.7458512719648098</v>
      </c>
    </row>
    <row r="15" spans="1:12" s="259" customFormat="1" ht="15" customHeight="1">
      <c r="A15" s="250" t="s">
        <v>4</v>
      </c>
      <c r="B15" s="52" t="s">
        <v>510</v>
      </c>
      <c r="C15" s="230">
        <v>16.624056126999225</v>
      </c>
      <c r="D15" s="230">
        <v>7.2428084861914739</v>
      </c>
      <c r="E15" s="230" t="s">
        <v>41</v>
      </c>
      <c r="F15" s="230">
        <v>6.5947117489544214</v>
      </c>
      <c r="G15" s="230">
        <v>0</v>
      </c>
      <c r="H15" s="230" t="s">
        <v>41</v>
      </c>
      <c r="I15" s="230" t="s">
        <v>41</v>
      </c>
      <c r="J15" s="230" t="s">
        <v>41</v>
      </c>
      <c r="K15" s="230" t="s">
        <v>41</v>
      </c>
      <c r="L15" s="230">
        <v>6.0293557979474803</v>
      </c>
    </row>
    <row r="16" spans="1:12" s="259" customFormat="1" ht="15" customHeight="1">
      <c r="A16" s="249"/>
      <c r="B16" s="52" t="s">
        <v>511</v>
      </c>
      <c r="C16" s="230" t="s">
        <v>41</v>
      </c>
      <c r="D16" s="230">
        <v>7.5147958962189065</v>
      </c>
      <c r="E16" s="230" t="s">
        <v>41</v>
      </c>
      <c r="F16" s="230">
        <v>6.2939210401489367</v>
      </c>
      <c r="G16" s="230" t="s">
        <v>41</v>
      </c>
      <c r="H16" s="230" t="s">
        <v>41</v>
      </c>
      <c r="I16" s="230" t="s">
        <v>41</v>
      </c>
      <c r="J16" s="230" t="s">
        <v>41</v>
      </c>
      <c r="K16" s="230" t="s">
        <v>41</v>
      </c>
      <c r="L16" s="230">
        <v>5.3271069444321366</v>
      </c>
    </row>
    <row r="17" spans="1:12" s="259" customFormat="1" ht="15" customHeight="1">
      <c r="A17" s="254" t="s">
        <v>5</v>
      </c>
      <c r="B17" s="55" t="s">
        <v>510</v>
      </c>
      <c r="C17" s="147" t="s">
        <v>41</v>
      </c>
      <c r="D17" s="147" t="s">
        <v>41</v>
      </c>
      <c r="E17" s="147" t="s">
        <v>41</v>
      </c>
      <c r="F17" s="147" t="s">
        <v>41</v>
      </c>
      <c r="G17" s="147">
        <v>0</v>
      </c>
      <c r="H17" s="147" t="s">
        <v>41</v>
      </c>
      <c r="I17" s="147" t="s">
        <v>41</v>
      </c>
      <c r="J17" s="147">
        <v>0</v>
      </c>
      <c r="K17" s="147" t="s">
        <v>41</v>
      </c>
      <c r="L17" s="147">
        <v>6.0621813455963212</v>
      </c>
    </row>
    <row r="18" spans="1:12" s="259" customFormat="1" ht="15" customHeight="1">
      <c r="A18" s="253"/>
      <c r="B18" s="55" t="s">
        <v>511</v>
      </c>
      <c r="C18" s="147" t="s">
        <v>41</v>
      </c>
      <c r="D18" s="147" t="s">
        <v>41</v>
      </c>
      <c r="E18" s="147" t="s">
        <v>41</v>
      </c>
      <c r="F18" s="147" t="s">
        <v>41</v>
      </c>
      <c r="G18" s="147">
        <v>0</v>
      </c>
      <c r="H18" s="147" t="s">
        <v>41</v>
      </c>
      <c r="I18" s="147" t="s">
        <v>41</v>
      </c>
      <c r="J18" s="147">
        <v>0</v>
      </c>
      <c r="K18" s="147" t="s">
        <v>41</v>
      </c>
      <c r="L18" s="147">
        <v>4.5176903568998581</v>
      </c>
    </row>
    <row r="19" spans="1:12" s="259" customFormat="1" ht="15" customHeight="1">
      <c r="A19" s="250" t="s">
        <v>6</v>
      </c>
      <c r="B19" s="52" t="s">
        <v>510</v>
      </c>
      <c r="C19" s="230">
        <v>9.5322198978017063</v>
      </c>
      <c r="D19" s="230">
        <v>5.8050582196068605</v>
      </c>
      <c r="E19" s="230" t="s">
        <v>41</v>
      </c>
      <c r="F19" s="230">
        <v>4.9780911426590597</v>
      </c>
      <c r="G19" s="230">
        <v>0</v>
      </c>
      <c r="H19" s="230" t="s">
        <v>41</v>
      </c>
      <c r="I19" s="230" t="s">
        <v>41</v>
      </c>
      <c r="J19" s="230">
        <v>0</v>
      </c>
      <c r="K19" s="230" t="s">
        <v>41</v>
      </c>
      <c r="L19" s="230">
        <v>4.4526935101676743</v>
      </c>
    </row>
    <row r="20" spans="1:12" s="259" customFormat="1" ht="15" customHeight="1">
      <c r="A20" s="249"/>
      <c r="B20" s="52" t="s">
        <v>511</v>
      </c>
      <c r="C20" s="230" t="s">
        <v>41</v>
      </c>
      <c r="D20" s="230">
        <v>4.0817521667837902</v>
      </c>
      <c r="E20" s="230" t="s">
        <v>41</v>
      </c>
      <c r="F20" s="230">
        <v>3.3841886269070733</v>
      </c>
      <c r="G20" s="230">
        <v>0</v>
      </c>
      <c r="H20" s="230" t="s">
        <v>41</v>
      </c>
      <c r="I20" s="230" t="s">
        <v>41</v>
      </c>
      <c r="J20" s="230">
        <v>0</v>
      </c>
      <c r="K20" s="230" t="s">
        <v>41</v>
      </c>
      <c r="L20" s="230">
        <v>3.6771472952771429</v>
      </c>
    </row>
    <row r="21" spans="1:12" s="259" customFormat="1" ht="15" customHeight="1">
      <c r="A21" s="252" t="s">
        <v>7</v>
      </c>
      <c r="B21" s="55" t="s">
        <v>510</v>
      </c>
      <c r="C21" s="147">
        <v>11.024025347515872</v>
      </c>
      <c r="D21" s="147">
        <v>3.9330697974809135</v>
      </c>
      <c r="E21" s="147" t="s">
        <v>41</v>
      </c>
      <c r="F21" s="147">
        <v>3.7809823379052769</v>
      </c>
      <c r="G21" s="147" t="s">
        <v>41</v>
      </c>
      <c r="H21" s="147">
        <v>2.1486187197161719</v>
      </c>
      <c r="I21" s="147" t="s">
        <v>41</v>
      </c>
      <c r="J21" s="147" t="s">
        <v>41</v>
      </c>
      <c r="K21" s="147">
        <v>2.2374394529395003</v>
      </c>
      <c r="L21" s="147">
        <v>4.0524504930533398</v>
      </c>
    </row>
    <row r="22" spans="1:12" s="259" customFormat="1" ht="15" customHeight="1">
      <c r="A22" s="251"/>
      <c r="B22" s="55" t="s">
        <v>511</v>
      </c>
      <c r="C22" s="147">
        <v>7.5039409459536452</v>
      </c>
      <c r="D22" s="147">
        <v>2.9734586381224051</v>
      </c>
      <c r="E22" s="147">
        <v>3.0524102391976067</v>
      </c>
      <c r="F22" s="147">
        <v>2.9942556682693926</v>
      </c>
      <c r="G22" s="147">
        <v>0</v>
      </c>
      <c r="H22" s="147" t="s">
        <v>41</v>
      </c>
      <c r="I22" s="147" t="s">
        <v>41</v>
      </c>
      <c r="J22" s="147" t="s">
        <v>41</v>
      </c>
      <c r="K22" s="147">
        <v>2.6216501735549658</v>
      </c>
      <c r="L22" s="147">
        <v>3.4356327141359824</v>
      </c>
    </row>
    <row r="23" spans="1:12" s="259" customFormat="1" ht="15" customHeight="1">
      <c r="A23" s="250" t="s">
        <v>8</v>
      </c>
      <c r="B23" s="52" t="s">
        <v>510</v>
      </c>
      <c r="C23" s="230" t="s">
        <v>41</v>
      </c>
      <c r="D23" s="230">
        <v>9.0711990557067441</v>
      </c>
      <c r="E23" s="230" t="s">
        <v>41</v>
      </c>
      <c r="F23" s="230">
        <v>8.8272530652539238</v>
      </c>
      <c r="G23" s="230" t="s">
        <v>41</v>
      </c>
      <c r="H23" s="230" t="s">
        <v>41</v>
      </c>
      <c r="I23" s="230" t="s">
        <v>41</v>
      </c>
      <c r="J23" s="230">
        <v>0</v>
      </c>
      <c r="K23" s="230" t="s">
        <v>41</v>
      </c>
      <c r="L23" s="230">
        <v>7.8053250443411466</v>
      </c>
    </row>
    <row r="24" spans="1:12" s="259" customFormat="1" ht="15" customHeight="1">
      <c r="A24" s="249"/>
      <c r="B24" s="52" t="s">
        <v>511</v>
      </c>
      <c r="C24" s="230" t="s">
        <v>41</v>
      </c>
      <c r="D24" s="230">
        <v>10.096696379579878</v>
      </c>
      <c r="E24" s="230" t="s">
        <v>41</v>
      </c>
      <c r="F24" s="230">
        <v>8.6947666771327459</v>
      </c>
      <c r="G24" s="230" t="s">
        <v>41</v>
      </c>
      <c r="H24" s="230" t="s">
        <v>41</v>
      </c>
      <c r="I24" s="230" t="s">
        <v>41</v>
      </c>
      <c r="J24" s="230">
        <v>0</v>
      </c>
      <c r="K24" s="230" t="s">
        <v>41</v>
      </c>
      <c r="L24" s="230">
        <v>7.5826061392424746</v>
      </c>
    </row>
    <row r="25" spans="1:12" s="259" customFormat="1" ht="15" customHeight="1">
      <c r="A25" s="254" t="s">
        <v>9</v>
      </c>
      <c r="B25" s="55" t="s">
        <v>510</v>
      </c>
      <c r="C25" s="147">
        <v>12.38742382570242</v>
      </c>
      <c r="D25" s="147">
        <v>4.1520721166738861</v>
      </c>
      <c r="E25" s="147">
        <v>4.0678530247375866</v>
      </c>
      <c r="F25" s="147">
        <v>4.1396185222880213</v>
      </c>
      <c r="G25" s="147" t="s">
        <v>41</v>
      </c>
      <c r="H25" s="147">
        <v>1.9234165429933792</v>
      </c>
      <c r="I25" s="147">
        <v>2.9293739967897272</v>
      </c>
      <c r="J25" s="147" t="s">
        <v>41</v>
      </c>
      <c r="K25" s="147">
        <v>2.3188752507314918</v>
      </c>
      <c r="L25" s="147">
        <v>4.4244986982995034</v>
      </c>
    </row>
    <row r="26" spans="1:12" s="259" customFormat="1" ht="15" customHeight="1">
      <c r="A26" s="253"/>
      <c r="B26" s="55" t="s">
        <v>511</v>
      </c>
      <c r="C26" s="147">
        <v>8.3447862523637806</v>
      </c>
      <c r="D26" s="147">
        <v>3.6886038710996107</v>
      </c>
      <c r="E26" s="147">
        <v>2.1657623068032676</v>
      </c>
      <c r="F26" s="147">
        <v>3.3277570549823521</v>
      </c>
      <c r="G26" s="147" t="s">
        <v>41</v>
      </c>
      <c r="H26" s="147" t="s">
        <v>41</v>
      </c>
      <c r="I26" s="147" t="s">
        <v>41</v>
      </c>
      <c r="J26" s="147" t="s">
        <v>41</v>
      </c>
      <c r="K26" s="147">
        <v>2.4696136236371418</v>
      </c>
      <c r="L26" s="147">
        <v>3.7415874991610378</v>
      </c>
    </row>
    <row r="27" spans="1:12" s="259" customFormat="1" ht="15" customHeight="1">
      <c r="A27" s="250" t="s">
        <v>10</v>
      </c>
      <c r="B27" s="52" t="s">
        <v>510</v>
      </c>
      <c r="C27" s="230">
        <v>14.611542396341099</v>
      </c>
      <c r="D27" s="230">
        <v>5.1636675892460895</v>
      </c>
      <c r="E27" s="230">
        <v>3.9623657079990613</v>
      </c>
      <c r="F27" s="230">
        <v>4.8996266224761484</v>
      </c>
      <c r="G27" s="230" t="s">
        <v>41</v>
      </c>
      <c r="H27" s="230">
        <v>2.2375060656974641</v>
      </c>
      <c r="I27" s="230">
        <v>3.4443811991018163</v>
      </c>
      <c r="J27" s="230" t="s">
        <v>41</v>
      </c>
      <c r="K27" s="230">
        <v>2.5950691069132303</v>
      </c>
      <c r="L27" s="230">
        <v>5.5605906820403375</v>
      </c>
    </row>
    <row r="28" spans="1:12" s="259" customFormat="1" ht="15" customHeight="1">
      <c r="A28" s="249"/>
      <c r="B28" s="52" t="s">
        <v>511</v>
      </c>
      <c r="C28" s="230">
        <v>10.428064356285457</v>
      </c>
      <c r="D28" s="230">
        <v>4.1142967415054477</v>
      </c>
      <c r="E28" s="230">
        <v>2.7300538440428861</v>
      </c>
      <c r="F28" s="230">
        <v>3.6490798928510406</v>
      </c>
      <c r="G28" s="230" t="s">
        <v>41</v>
      </c>
      <c r="H28" s="230">
        <v>1.9627442775892261</v>
      </c>
      <c r="I28" s="230">
        <v>2.5233830569881146</v>
      </c>
      <c r="J28" s="230" t="s">
        <v>41</v>
      </c>
      <c r="K28" s="230">
        <v>2.2310735033635889</v>
      </c>
      <c r="L28" s="230">
        <v>4.2352212750213312</v>
      </c>
    </row>
    <row r="29" spans="1:12" s="259" customFormat="1" ht="15" customHeight="1">
      <c r="A29" s="252" t="s">
        <v>11</v>
      </c>
      <c r="B29" s="55" t="s">
        <v>510</v>
      </c>
      <c r="C29" s="147">
        <v>11.776421458400256</v>
      </c>
      <c r="D29" s="147">
        <v>2.8641917699313875</v>
      </c>
      <c r="E29" s="147" t="s">
        <v>41</v>
      </c>
      <c r="F29" s="147">
        <v>2.997785287083544</v>
      </c>
      <c r="G29" s="147" t="s">
        <v>41</v>
      </c>
      <c r="H29" s="147" t="s">
        <v>41</v>
      </c>
      <c r="I29" s="147" t="s">
        <v>41</v>
      </c>
      <c r="J29" s="147" t="s">
        <v>41</v>
      </c>
      <c r="K29" s="147" t="s">
        <v>41</v>
      </c>
      <c r="L29" s="147">
        <v>3.3955046423845925</v>
      </c>
    </row>
    <row r="30" spans="1:12" s="259" customFormat="1" ht="15" customHeight="1">
      <c r="A30" s="251"/>
      <c r="B30" s="55" t="s">
        <v>511</v>
      </c>
      <c r="C30" s="147">
        <v>7.0141183538600185</v>
      </c>
      <c r="D30" s="147">
        <v>2.9216000319327815</v>
      </c>
      <c r="E30" s="147" t="s">
        <v>41</v>
      </c>
      <c r="F30" s="147">
        <v>2.6994274573911854</v>
      </c>
      <c r="G30" s="147">
        <v>0</v>
      </c>
      <c r="H30" s="147" t="s">
        <v>41</v>
      </c>
      <c r="I30" s="147" t="s">
        <v>41</v>
      </c>
      <c r="J30" s="147">
        <v>0</v>
      </c>
      <c r="K30" s="147" t="s">
        <v>41</v>
      </c>
      <c r="L30" s="147">
        <v>3.1415649467490154</v>
      </c>
    </row>
    <row r="31" spans="1:12" s="259" customFormat="1" ht="15" customHeight="1">
      <c r="A31" s="250" t="s">
        <v>12</v>
      </c>
      <c r="B31" s="52" t="s">
        <v>510</v>
      </c>
      <c r="C31" s="230">
        <v>20.494893663750499</v>
      </c>
      <c r="D31" s="230">
        <v>4.9607003754517702</v>
      </c>
      <c r="E31" s="230" t="s">
        <v>41</v>
      </c>
      <c r="F31" s="230">
        <v>5.2060053865108022</v>
      </c>
      <c r="G31" s="230">
        <v>0</v>
      </c>
      <c r="H31" s="230" t="s">
        <v>41</v>
      </c>
      <c r="I31" s="230" t="s">
        <v>41</v>
      </c>
      <c r="J31" s="230">
        <v>0</v>
      </c>
      <c r="K31" s="230" t="s">
        <v>41</v>
      </c>
      <c r="L31" s="230">
        <v>6.3078626799557034</v>
      </c>
    </row>
    <row r="32" spans="1:12" s="259" customFormat="1" ht="15" customHeight="1">
      <c r="A32" s="249"/>
      <c r="B32" s="52" t="s">
        <v>511</v>
      </c>
      <c r="C32" s="230" t="s">
        <v>41</v>
      </c>
      <c r="D32" s="230" t="s">
        <v>41</v>
      </c>
      <c r="E32" s="230" t="s">
        <v>41</v>
      </c>
      <c r="F32" s="230" t="s">
        <v>41</v>
      </c>
      <c r="G32" s="230">
        <v>0</v>
      </c>
      <c r="H32" s="230" t="s">
        <v>41</v>
      </c>
      <c r="I32" s="230" t="s">
        <v>41</v>
      </c>
      <c r="J32" s="230" t="s">
        <v>41</v>
      </c>
      <c r="K32" s="230" t="s">
        <v>41</v>
      </c>
      <c r="L32" s="230">
        <v>4.063956693900054</v>
      </c>
    </row>
    <row r="33" spans="1:12" s="259" customFormat="1" ht="15" customHeight="1">
      <c r="A33" s="254" t="s">
        <v>13</v>
      </c>
      <c r="B33" s="55" t="s">
        <v>510</v>
      </c>
      <c r="C33" s="147">
        <v>27.455532107325904</v>
      </c>
      <c r="D33" s="147">
        <v>7.799810760348727</v>
      </c>
      <c r="E33" s="147" t="s">
        <v>41</v>
      </c>
      <c r="F33" s="147">
        <v>7.5164771803703037</v>
      </c>
      <c r="G33" s="147" t="s">
        <v>41</v>
      </c>
      <c r="H33" s="147" t="s">
        <v>41</v>
      </c>
      <c r="I33" s="147" t="s">
        <v>41</v>
      </c>
      <c r="J33" s="147" t="s">
        <v>41</v>
      </c>
      <c r="K33" s="147">
        <v>2.7749571463553995</v>
      </c>
      <c r="L33" s="147">
        <v>6.7191694753551454</v>
      </c>
    </row>
    <row r="34" spans="1:12" s="259" customFormat="1" ht="15" customHeight="1">
      <c r="A34" s="253"/>
      <c r="B34" s="55" t="s">
        <v>511</v>
      </c>
      <c r="C34" s="147">
        <v>24.557241604973616</v>
      </c>
      <c r="D34" s="147">
        <v>7.571039444317619</v>
      </c>
      <c r="E34" s="147" t="s">
        <v>41</v>
      </c>
      <c r="F34" s="147">
        <v>6.1448460617376632</v>
      </c>
      <c r="G34" s="147" t="s">
        <v>41</v>
      </c>
      <c r="H34" s="147" t="s">
        <v>41</v>
      </c>
      <c r="I34" s="147" t="s">
        <v>41</v>
      </c>
      <c r="J34" s="147" t="s">
        <v>41</v>
      </c>
      <c r="K34" s="147">
        <v>3.1157167780804431</v>
      </c>
      <c r="L34" s="147">
        <v>5.7123564704259246</v>
      </c>
    </row>
    <row r="35" spans="1:12" s="259" customFormat="1" ht="15" customHeight="1">
      <c r="A35" s="250" t="s">
        <v>14</v>
      </c>
      <c r="B35" s="52" t="s">
        <v>510</v>
      </c>
      <c r="C35" s="230">
        <v>24.956469433627756</v>
      </c>
      <c r="D35" s="230">
        <v>9.1452658847723765</v>
      </c>
      <c r="E35" s="230" t="s">
        <v>41</v>
      </c>
      <c r="F35" s="230">
        <v>8.6915690921341167</v>
      </c>
      <c r="G35" s="230" t="s">
        <v>41</v>
      </c>
      <c r="H35" s="230" t="s">
        <v>41</v>
      </c>
      <c r="I35" s="230" t="s">
        <v>41</v>
      </c>
      <c r="J35" s="230" t="s">
        <v>41</v>
      </c>
      <c r="K35" s="230" t="s">
        <v>41</v>
      </c>
      <c r="L35" s="230">
        <v>8.2039399995607578</v>
      </c>
    </row>
    <row r="36" spans="1:12" s="259" customFormat="1" ht="15" customHeight="1">
      <c r="A36" s="249"/>
      <c r="B36" s="52" t="s">
        <v>511</v>
      </c>
      <c r="C36" s="230">
        <v>25.084131504012419</v>
      </c>
      <c r="D36" s="230">
        <v>9.088450484820731</v>
      </c>
      <c r="E36" s="230" t="s">
        <v>41</v>
      </c>
      <c r="F36" s="230">
        <v>7.9761294205188573</v>
      </c>
      <c r="G36" s="230">
        <v>0</v>
      </c>
      <c r="H36" s="230" t="s">
        <v>41</v>
      </c>
      <c r="I36" s="230" t="s">
        <v>41</v>
      </c>
      <c r="J36" s="230">
        <v>0</v>
      </c>
      <c r="K36" s="230" t="s">
        <v>41</v>
      </c>
      <c r="L36" s="230">
        <v>7.3752176846834843</v>
      </c>
    </row>
    <row r="37" spans="1:12" s="259" customFormat="1" ht="15" customHeight="1">
      <c r="A37" s="252" t="s">
        <v>15</v>
      </c>
      <c r="B37" s="55" t="s">
        <v>510</v>
      </c>
      <c r="C37" s="147">
        <v>16.23191011235955</v>
      </c>
      <c r="D37" s="147">
        <v>3.7579141245539307</v>
      </c>
      <c r="E37" s="147" t="s">
        <v>41</v>
      </c>
      <c r="F37" s="147">
        <v>3.7443411758715253</v>
      </c>
      <c r="G37" s="147" t="s">
        <v>41</v>
      </c>
      <c r="H37" s="147" t="s">
        <v>41</v>
      </c>
      <c r="I37" s="147" t="s">
        <v>41</v>
      </c>
      <c r="J37" s="147" t="s">
        <v>41</v>
      </c>
      <c r="K37" s="147" t="s">
        <v>41</v>
      </c>
      <c r="L37" s="147">
        <v>4.4662665550265537</v>
      </c>
    </row>
    <row r="38" spans="1:12" s="259" customFormat="1" ht="15" customHeight="1">
      <c r="A38" s="251"/>
      <c r="B38" s="55" t="s">
        <v>511</v>
      </c>
      <c r="C38" s="147">
        <v>8.6387926177590355</v>
      </c>
      <c r="D38" s="147">
        <v>3.2681391071842958</v>
      </c>
      <c r="E38" s="147" t="s">
        <v>41</v>
      </c>
      <c r="F38" s="147">
        <v>2.8557467417611928</v>
      </c>
      <c r="G38" s="147">
        <v>0</v>
      </c>
      <c r="H38" s="147" t="s">
        <v>41</v>
      </c>
      <c r="I38" s="147" t="s">
        <v>41</v>
      </c>
      <c r="J38" s="147" t="s">
        <v>41</v>
      </c>
      <c r="K38" s="147" t="s">
        <v>41</v>
      </c>
      <c r="L38" s="147">
        <v>3.1148003453670388</v>
      </c>
    </row>
    <row r="39" spans="1:12" s="259" customFormat="1" ht="15" customHeight="1">
      <c r="A39" s="250" t="s">
        <v>16</v>
      </c>
      <c r="B39" s="52" t="s">
        <v>510</v>
      </c>
      <c r="C39" s="230" t="s">
        <v>41</v>
      </c>
      <c r="D39" s="230">
        <v>6.4750315962731078</v>
      </c>
      <c r="E39" s="230" t="s">
        <v>41</v>
      </c>
      <c r="F39" s="230">
        <v>6.2892827713237782</v>
      </c>
      <c r="G39" s="230" t="s">
        <v>41</v>
      </c>
      <c r="H39" s="230" t="s">
        <v>41</v>
      </c>
      <c r="I39" s="230" t="s">
        <v>41</v>
      </c>
      <c r="J39" s="230">
        <v>0</v>
      </c>
      <c r="K39" s="230" t="s">
        <v>41</v>
      </c>
      <c r="L39" s="230">
        <v>5.6896584603062612</v>
      </c>
    </row>
    <row r="40" spans="1:12" s="259" customFormat="1" ht="15" customHeight="1">
      <c r="A40" s="249"/>
      <c r="B40" s="52" t="s">
        <v>511</v>
      </c>
      <c r="C40" s="230" t="s">
        <v>41</v>
      </c>
      <c r="D40" s="230">
        <v>7.2738086907844073</v>
      </c>
      <c r="E40" s="230" t="s">
        <v>41</v>
      </c>
      <c r="F40" s="230">
        <v>6.298849110966076</v>
      </c>
      <c r="G40" s="230">
        <v>0</v>
      </c>
      <c r="H40" s="230" t="s">
        <v>41</v>
      </c>
      <c r="I40" s="230" t="s">
        <v>41</v>
      </c>
      <c r="J40" s="230" t="s">
        <v>41</v>
      </c>
      <c r="K40" s="230" t="s">
        <v>41</v>
      </c>
      <c r="L40" s="230">
        <v>5.6187823993421588</v>
      </c>
    </row>
    <row r="41" spans="1:12" s="259" customFormat="1" ht="15" customHeight="1">
      <c r="A41" s="229" t="s">
        <v>0</v>
      </c>
      <c r="B41" s="50" t="s">
        <v>510</v>
      </c>
      <c r="C41" s="145">
        <v>13.244256810530903</v>
      </c>
      <c r="D41" s="145">
        <v>4.9483695833946513</v>
      </c>
      <c r="E41" s="145">
        <v>3.6115650942922248</v>
      </c>
      <c r="F41" s="145">
        <v>4.7475045586229001</v>
      </c>
      <c r="G41" s="145" t="s">
        <v>41</v>
      </c>
      <c r="H41" s="145">
        <v>2.0220767057755369</v>
      </c>
      <c r="I41" s="145">
        <v>2.6699917963778406</v>
      </c>
      <c r="J41" s="145" t="s">
        <v>41</v>
      </c>
      <c r="K41" s="145">
        <v>2.2020376478510539</v>
      </c>
      <c r="L41" s="145">
        <v>4.7889226773614206</v>
      </c>
    </row>
    <row r="42" spans="1:12" s="259" customFormat="1" ht="15" customHeight="1">
      <c r="A42" s="229"/>
      <c r="B42" s="50" t="s">
        <v>511</v>
      </c>
      <c r="C42" s="145">
        <v>9.318181212329625</v>
      </c>
      <c r="D42" s="145">
        <v>4.2917845202575311</v>
      </c>
      <c r="E42" s="145">
        <v>2.296168945114148</v>
      </c>
      <c r="F42" s="145">
        <v>3.7879601627399846</v>
      </c>
      <c r="G42" s="145" t="s">
        <v>41</v>
      </c>
      <c r="H42" s="145">
        <v>2.4402992862684956</v>
      </c>
      <c r="I42" s="145">
        <v>2.7019930988594387</v>
      </c>
      <c r="J42" s="145" t="s">
        <v>41</v>
      </c>
      <c r="K42" s="145">
        <v>2.4973730881919609</v>
      </c>
      <c r="L42" s="145">
        <v>4.0401261498351264</v>
      </c>
    </row>
    <row r="43" spans="1:12">
      <c r="A43" s="22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</row>
    <row r="44" spans="1:12">
      <c r="B44" s="94"/>
      <c r="C44" s="225"/>
      <c r="D44" s="225"/>
      <c r="E44" s="225"/>
      <c r="F44" s="225"/>
      <c r="G44" s="225"/>
      <c r="H44" s="225"/>
      <c r="I44" s="225"/>
      <c r="J44" s="225"/>
      <c r="K44" s="225"/>
      <c r="L44" s="225"/>
    </row>
    <row r="45" spans="1:12">
      <c r="A45" s="224" t="s">
        <v>101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</row>
  </sheetData>
  <mergeCells count="2">
    <mergeCell ref="L6:L8"/>
    <mergeCell ref="C6:C7"/>
  </mergeCells>
  <conditionalFormatting sqref="C41:L42">
    <cfRule type="expression" dxfId="96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verticalDpi="1200" r:id="rId1"/>
  <headerFooter alignWithMargins="0">
    <oddHeader>&amp;C&amp;8-19-</oddHeader>
    <oddFooter>&amp;C&amp;8Statistische Ämter des Bundes und der Länder, Internationale Bildungsindikatoren, 2016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Normal="100" workbookViewId="0">
      <pane xSplit="1" ySplit="9" topLeftCell="B10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9.140625" defaultRowHeight="12.75"/>
  <cols>
    <col min="1" max="1" width="24" style="111" customWidth="1"/>
    <col min="2" max="19" width="6.140625" style="222" customWidth="1"/>
    <col min="20" max="16384" width="9.140625" style="90"/>
  </cols>
  <sheetData>
    <row r="1" spans="1:20">
      <c r="A1" s="697" t="s">
        <v>396</v>
      </c>
      <c r="S1" s="247"/>
    </row>
    <row r="2" spans="1:20">
      <c r="S2" s="247"/>
    </row>
    <row r="3" spans="1:20" s="243" customFormat="1" ht="15.75">
      <c r="A3" s="246" t="s">
        <v>373</v>
      </c>
      <c r="B3" s="246"/>
      <c r="C3" s="246"/>
      <c r="D3" s="246"/>
      <c r="E3" s="246"/>
      <c r="F3" s="246"/>
      <c r="G3" s="246"/>
      <c r="H3" s="246"/>
      <c r="I3" s="246"/>
      <c r="J3" s="245"/>
      <c r="K3" s="245"/>
      <c r="L3" s="245"/>
      <c r="M3" s="245"/>
      <c r="N3" s="245"/>
      <c r="O3" s="245"/>
      <c r="P3" s="245"/>
      <c r="Q3" s="245"/>
      <c r="R3" s="245"/>
      <c r="S3" s="244"/>
    </row>
    <row r="4" spans="1:20" ht="15" customHeight="1">
      <c r="A4" s="242" t="s">
        <v>372</v>
      </c>
      <c r="B4" s="678"/>
      <c r="C4" s="678"/>
      <c r="D4" s="678"/>
      <c r="E4" s="679"/>
      <c r="F4" s="679"/>
      <c r="G4" s="679"/>
      <c r="H4" s="678"/>
      <c r="I4" s="678"/>
      <c r="J4" s="677"/>
      <c r="K4" s="677"/>
      <c r="L4" s="677"/>
      <c r="M4" s="677"/>
      <c r="N4" s="677"/>
      <c r="O4" s="677"/>
      <c r="P4" s="677"/>
      <c r="Q4" s="677"/>
      <c r="R4" s="677"/>
      <c r="S4" s="677"/>
    </row>
    <row r="5" spans="1:20" ht="15" customHeight="1">
      <c r="A5" s="242" t="s">
        <v>371</v>
      </c>
      <c r="B5" s="678"/>
      <c r="C5" s="678"/>
      <c r="D5" s="678"/>
      <c r="E5" s="679"/>
      <c r="F5" s="679"/>
      <c r="G5" s="679"/>
      <c r="H5" s="678"/>
      <c r="I5" s="678"/>
      <c r="J5" s="677"/>
      <c r="K5" s="677"/>
      <c r="L5" s="677"/>
      <c r="M5" s="677"/>
      <c r="N5" s="677"/>
      <c r="O5" s="677"/>
      <c r="P5" s="677"/>
      <c r="Q5" s="677"/>
      <c r="R5" s="677"/>
      <c r="S5" s="677"/>
    </row>
    <row r="6" spans="1:20">
      <c r="S6" s="247"/>
    </row>
    <row r="7" spans="1:20" ht="12.75" customHeight="1">
      <c r="B7" s="676" t="s">
        <v>370</v>
      </c>
      <c r="C7" s="675"/>
      <c r="D7" s="675"/>
      <c r="E7" s="675"/>
      <c r="F7" s="675"/>
      <c r="G7" s="674"/>
      <c r="H7" s="237" t="s">
        <v>369</v>
      </c>
      <c r="I7" s="237"/>
      <c r="J7" s="237"/>
      <c r="K7" s="673"/>
      <c r="L7" s="673"/>
      <c r="M7" s="673"/>
      <c r="N7" s="237" t="s">
        <v>368</v>
      </c>
      <c r="O7" s="237"/>
      <c r="P7" s="237"/>
      <c r="Q7" s="673"/>
      <c r="R7" s="673"/>
      <c r="S7" s="670"/>
    </row>
    <row r="8" spans="1:20" ht="25.5">
      <c r="B8" s="672" t="s">
        <v>367</v>
      </c>
      <c r="C8" s="672"/>
      <c r="D8" s="671"/>
      <c r="E8" s="670" t="s">
        <v>366</v>
      </c>
      <c r="F8" s="670"/>
      <c r="G8" s="670"/>
      <c r="H8" s="672" t="s">
        <v>367</v>
      </c>
      <c r="I8" s="672"/>
      <c r="J8" s="671"/>
      <c r="K8" s="670" t="s">
        <v>366</v>
      </c>
      <c r="L8" s="670"/>
      <c r="M8" s="670"/>
      <c r="N8" s="672" t="s">
        <v>367</v>
      </c>
      <c r="O8" s="672"/>
      <c r="P8" s="671"/>
      <c r="Q8" s="670" t="s">
        <v>366</v>
      </c>
      <c r="R8" s="670"/>
      <c r="S8" s="670"/>
      <c r="T8" s="90" t="s">
        <v>76</v>
      </c>
    </row>
    <row r="9" spans="1:20" ht="12.75" customHeight="1">
      <c r="A9" s="234" t="s">
        <v>17</v>
      </c>
      <c r="B9" s="305" t="s">
        <v>117</v>
      </c>
      <c r="C9" s="305" t="s">
        <v>365</v>
      </c>
      <c r="D9" s="305" t="s">
        <v>364</v>
      </c>
      <c r="E9" s="305" t="s">
        <v>117</v>
      </c>
      <c r="F9" s="305" t="s">
        <v>365</v>
      </c>
      <c r="G9" s="305" t="s">
        <v>364</v>
      </c>
      <c r="H9" s="305" t="s">
        <v>117</v>
      </c>
      <c r="I9" s="305" t="s">
        <v>365</v>
      </c>
      <c r="J9" s="305" t="s">
        <v>364</v>
      </c>
      <c r="K9" s="305" t="s">
        <v>117</v>
      </c>
      <c r="L9" s="305" t="s">
        <v>365</v>
      </c>
      <c r="M9" s="305" t="s">
        <v>364</v>
      </c>
      <c r="N9" s="305" t="s">
        <v>117</v>
      </c>
      <c r="O9" s="305" t="s">
        <v>365</v>
      </c>
      <c r="P9" s="305" t="s">
        <v>364</v>
      </c>
      <c r="Q9" s="305" t="s">
        <v>117</v>
      </c>
      <c r="R9" s="305" t="s">
        <v>365</v>
      </c>
      <c r="S9" s="305" t="s">
        <v>364</v>
      </c>
    </row>
    <row r="10" spans="1:20" ht="15" customHeight="1">
      <c r="A10" s="232" t="s">
        <v>2</v>
      </c>
      <c r="B10" s="147">
        <v>88.376017477638669</v>
      </c>
      <c r="C10" s="147">
        <v>80.669432393223602</v>
      </c>
      <c r="D10" s="147">
        <v>84.310378625023702</v>
      </c>
      <c r="E10" s="147">
        <v>64.946771225795146</v>
      </c>
      <c r="F10" s="147">
        <v>59.462494776431249</v>
      </c>
      <c r="G10" s="147">
        <v>62.446538557762189</v>
      </c>
      <c r="H10" s="147">
        <v>2.8295499938279698</v>
      </c>
      <c r="I10" s="147">
        <v>2.1840486151865663</v>
      </c>
      <c r="J10" s="147">
        <v>2.5049107680304048</v>
      </c>
      <c r="K10" s="147" t="s">
        <v>41</v>
      </c>
      <c r="L10" s="147" t="s">
        <v>41</v>
      </c>
      <c r="M10" s="147">
        <v>5.560910573207094</v>
      </c>
      <c r="N10" s="147">
        <v>9.0501729005948821</v>
      </c>
      <c r="O10" s="147">
        <v>17.529556282618699</v>
      </c>
      <c r="P10" s="147">
        <v>13.523395353051161</v>
      </c>
      <c r="Q10" s="147">
        <v>30.524401997721895</v>
      </c>
      <c r="R10" s="147">
        <v>37.874791057250313</v>
      </c>
      <c r="S10" s="147">
        <v>33.877577764805402</v>
      </c>
    </row>
    <row r="11" spans="1:20" ht="15" customHeight="1">
      <c r="A11" s="231" t="s">
        <v>1</v>
      </c>
      <c r="B11" s="230">
        <v>87.6868090977907</v>
      </c>
      <c r="C11" s="230">
        <v>79.495467387156836</v>
      </c>
      <c r="D11" s="230">
        <v>83.3870069542197</v>
      </c>
      <c r="E11" s="230">
        <v>66.255942154248316</v>
      </c>
      <c r="F11" s="230">
        <v>56.564560554210821</v>
      </c>
      <c r="G11" s="230">
        <v>61.708627056059086</v>
      </c>
      <c r="H11" s="230">
        <v>2.8969693325528385</v>
      </c>
      <c r="I11" s="230">
        <v>2.3590264940008003</v>
      </c>
      <c r="J11" s="230">
        <v>2.6284820587723714</v>
      </c>
      <c r="K11" s="230" t="s">
        <v>41</v>
      </c>
      <c r="L11" s="230" t="s">
        <v>41</v>
      </c>
      <c r="M11" s="230" t="s">
        <v>41</v>
      </c>
      <c r="N11" s="230">
        <v>9.6973045830711566</v>
      </c>
      <c r="O11" s="230">
        <v>18.583712657013031</v>
      </c>
      <c r="P11" s="230">
        <v>14.36191278723649</v>
      </c>
      <c r="Q11" s="230">
        <v>31.270224405257562</v>
      </c>
      <c r="R11" s="230">
        <v>40.332908056804214</v>
      </c>
      <c r="S11" s="230">
        <v>35.521987244041625</v>
      </c>
    </row>
    <row r="12" spans="1:20" ht="15" customHeight="1">
      <c r="A12" s="232" t="s">
        <v>3</v>
      </c>
      <c r="B12" s="147">
        <v>77.003687747873883</v>
      </c>
      <c r="C12" s="147">
        <v>75.854684260442468</v>
      </c>
      <c r="D12" s="147">
        <v>76.437885900326989</v>
      </c>
      <c r="E12" s="147">
        <v>66.779985635623646</v>
      </c>
      <c r="F12" s="147">
        <v>52.474550827977673</v>
      </c>
      <c r="G12" s="147">
        <v>60.987007066332367</v>
      </c>
      <c r="H12" s="147">
        <v>10.157310187377934</v>
      </c>
      <c r="I12" s="147">
        <v>6.9584042952400216</v>
      </c>
      <c r="J12" s="147">
        <v>8.6227092229218911</v>
      </c>
      <c r="K12" s="147" t="s">
        <v>41</v>
      </c>
      <c r="L12" s="147" t="s">
        <v>41</v>
      </c>
      <c r="M12" s="147">
        <v>9.7321993392844579</v>
      </c>
      <c r="N12" s="147">
        <v>14.29167645428857</v>
      </c>
      <c r="O12" s="147">
        <v>18.472523257154823</v>
      </c>
      <c r="P12" s="147">
        <v>16.349491488910743</v>
      </c>
      <c r="Q12" s="147">
        <v>26.987471071742075</v>
      </c>
      <c r="R12" s="147">
        <v>40.444246376131737</v>
      </c>
      <c r="S12" s="147">
        <v>32.437694704049846</v>
      </c>
    </row>
    <row r="13" spans="1:20" ht="15" customHeight="1">
      <c r="A13" s="231" t="s">
        <v>4</v>
      </c>
      <c r="B13" s="230">
        <v>82.314579945799466</v>
      </c>
      <c r="C13" s="230">
        <v>76.410107885019201</v>
      </c>
      <c r="D13" s="230">
        <v>79.424891192788337</v>
      </c>
      <c r="E13" s="230">
        <v>56.097137901127489</v>
      </c>
      <c r="F13" s="230" t="s">
        <v>41</v>
      </c>
      <c r="G13" s="230">
        <v>54.741984098113583</v>
      </c>
      <c r="H13" s="230">
        <v>6.5175909215136398</v>
      </c>
      <c r="I13" s="230">
        <v>6.228375624087124</v>
      </c>
      <c r="J13" s="230">
        <v>6.3817014651512736</v>
      </c>
      <c r="K13" s="230" t="s">
        <v>41</v>
      </c>
      <c r="L13" s="230" t="s">
        <v>41</v>
      </c>
      <c r="M13" s="230" t="s">
        <v>41</v>
      </c>
      <c r="N13" s="230">
        <v>11.94623306233062</v>
      </c>
      <c r="O13" s="230">
        <v>18.515585402939685</v>
      </c>
      <c r="P13" s="230">
        <v>15.160932813553543</v>
      </c>
      <c r="Q13" s="230" t="s">
        <v>41</v>
      </c>
      <c r="R13" s="230" t="s">
        <v>41</v>
      </c>
      <c r="S13" s="230">
        <v>38.40877202099464</v>
      </c>
    </row>
    <row r="14" spans="1:20" ht="15" customHeight="1">
      <c r="A14" s="232" t="s">
        <v>5</v>
      </c>
      <c r="B14" s="147">
        <v>80.847158244726899</v>
      </c>
      <c r="C14" s="147">
        <v>77.266107386589312</v>
      </c>
      <c r="D14" s="147">
        <v>79.092076885908568</v>
      </c>
      <c r="E14" s="147">
        <v>70.201758923952397</v>
      </c>
      <c r="F14" s="147" t="s">
        <v>41</v>
      </c>
      <c r="G14" s="147">
        <v>66.309105480549903</v>
      </c>
      <c r="H14" s="147" t="s">
        <v>41</v>
      </c>
      <c r="I14" s="147" t="s">
        <v>41</v>
      </c>
      <c r="J14" s="147">
        <v>4.0804950905426836</v>
      </c>
      <c r="K14" s="147" t="s">
        <v>41</v>
      </c>
      <c r="L14" s="147" t="s">
        <v>41</v>
      </c>
      <c r="M14" s="147" t="s">
        <v>41</v>
      </c>
      <c r="N14" s="147">
        <v>14.872025768018563</v>
      </c>
      <c r="O14" s="147">
        <v>20.333882984485392</v>
      </c>
      <c r="P14" s="147">
        <v>17.545048495633623</v>
      </c>
      <c r="Q14" s="147" t="s">
        <v>41</v>
      </c>
      <c r="R14" s="147" t="s">
        <v>41</v>
      </c>
      <c r="S14" s="147">
        <v>31.126317736267801</v>
      </c>
    </row>
    <row r="15" spans="1:20" ht="15" customHeight="1">
      <c r="A15" s="231" t="s">
        <v>6</v>
      </c>
      <c r="B15" s="230">
        <v>84.249150134000047</v>
      </c>
      <c r="C15" s="230">
        <v>78.67333555442157</v>
      </c>
      <c r="D15" s="230">
        <v>81.370848575986216</v>
      </c>
      <c r="E15" s="230">
        <v>72.878812591746865</v>
      </c>
      <c r="F15" s="230">
        <v>62.396093939149388</v>
      </c>
      <c r="G15" s="230">
        <v>68.189689382733874</v>
      </c>
      <c r="H15" s="230">
        <v>5.1298540186641413</v>
      </c>
      <c r="I15" s="230">
        <v>3.2983609276672508</v>
      </c>
      <c r="J15" s="230">
        <v>4.2248758971521658</v>
      </c>
      <c r="K15" s="230" t="s">
        <v>41</v>
      </c>
      <c r="L15" s="230" t="s">
        <v>41</v>
      </c>
      <c r="M15" s="230" t="s">
        <v>41</v>
      </c>
      <c r="N15" s="230">
        <v>11.196197636563125</v>
      </c>
      <c r="O15" s="230">
        <v>18.644489522227044</v>
      </c>
      <c r="P15" s="230">
        <v>15.040118734916033</v>
      </c>
      <c r="Q15" s="230">
        <v>24.335344968194427</v>
      </c>
      <c r="R15" s="230">
        <v>34.730853038495688</v>
      </c>
      <c r="S15" s="230">
        <v>28.983729571773882</v>
      </c>
    </row>
    <row r="16" spans="1:20" ht="15" customHeight="1">
      <c r="A16" s="232" t="s">
        <v>7</v>
      </c>
      <c r="B16" s="147">
        <v>84.878118411009083</v>
      </c>
      <c r="C16" s="147">
        <v>77.495902717800163</v>
      </c>
      <c r="D16" s="147">
        <v>80.997996569318644</v>
      </c>
      <c r="E16" s="147">
        <v>71.43746921984993</v>
      </c>
      <c r="F16" s="147">
        <v>58.745533043351713</v>
      </c>
      <c r="G16" s="147">
        <v>65.442889997631397</v>
      </c>
      <c r="H16" s="147">
        <v>3.8076306156862203</v>
      </c>
      <c r="I16" s="147">
        <v>2.9072543190893558</v>
      </c>
      <c r="J16" s="147">
        <v>3.3571665292640245</v>
      </c>
      <c r="K16" s="147" t="s">
        <v>41</v>
      </c>
      <c r="L16" s="147" t="s">
        <v>41</v>
      </c>
      <c r="M16" s="147" t="s">
        <v>41</v>
      </c>
      <c r="N16" s="147">
        <v>11.761745717420521</v>
      </c>
      <c r="O16" s="147">
        <v>20.183960054637708</v>
      </c>
      <c r="P16" s="147">
        <v>16.188305267513375</v>
      </c>
      <c r="Q16" s="147">
        <v>26.047973579767664</v>
      </c>
      <c r="R16" s="147">
        <v>38.377827725045684</v>
      </c>
      <c r="S16" s="147">
        <v>31.874479481047373</v>
      </c>
    </row>
    <row r="17" spans="1:19" ht="15" customHeight="1">
      <c r="A17" s="231" t="s">
        <v>8</v>
      </c>
      <c r="B17" s="230">
        <v>77.041960489474221</v>
      </c>
      <c r="C17" s="230">
        <v>73.023740654576585</v>
      </c>
      <c r="D17" s="230">
        <v>75.095898791048469</v>
      </c>
      <c r="E17" s="230" t="s">
        <v>41</v>
      </c>
      <c r="F17" s="230" t="s">
        <v>41</v>
      </c>
      <c r="G17" s="230">
        <v>64.50951443569555</v>
      </c>
      <c r="H17" s="230">
        <v>8.8621813302664361</v>
      </c>
      <c r="I17" s="230">
        <v>8.7485927977122451</v>
      </c>
      <c r="J17" s="230">
        <v>8.8088023073378938</v>
      </c>
      <c r="K17" s="230" t="s">
        <v>41</v>
      </c>
      <c r="L17" s="230" t="s">
        <v>41</v>
      </c>
      <c r="M17" s="230" t="s">
        <v>41</v>
      </c>
      <c r="N17" s="230">
        <v>15.466854194752672</v>
      </c>
      <c r="O17" s="230">
        <v>19.975216938083769</v>
      </c>
      <c r="P17" s="230">
        <v>17.650224724922989</v>
      </c>
      <c r="Q17" s="230" t="s">
        <v>41</v>
      </c>
      <c r="R17" s="230" t="s">
        <v>41</v>
      </c>
      <c r="S17" s="230" t="s">
        <v>41</v>
      </c>
    </row>
    <row r="18" spans="1:19" ht="15" customHeight="1">
      <c r="A18" s="232" t="s">
        <v>9</v>
      </c>
      <c r="B18" s="147">
        <v>85.683293841262113</v>
      </c>
      <c r="C18" s="147">
        <v>77.59578031244024</v>
      </c>
      <c r="D18" s="147">
        <v>81.514719482725866</v>
      </c>
      <c r="E18" s="147">
        <v>64.074426554275846</v>
      </c>
      <c r="F18" s="147">
        <v>53.156610522824707</v>
      </c>
      <c r="G18" s="147">
        <v>59.158777762361659</v>
      </c>
      <c r="H18" s="147">
        <v>4.0507135217612564</v>
      </c>
      <c r="I18" s="147">
        <v>3.2805356844519378</v>
      </c>
      <c r="J18" s="147">
        <v>3.6744012798919377</v>
      </c>
      <c r="K18" s="147" t="s">
        <v>41</v>
      </c>
      <c r="L18" s="147" t="s">
        <v>41</v>
      </c>
      <c r="M18" s="147" t="s">
        <v>41</v>
      </c>
      <c r="N18" s="147">
        <v>10.699232436154482</v>
      </c>
      <c r="O18" s="147">
        <v>19.772550554686948</v>
      </c>
      <c r="P18" s="147">
        <v>15.375928161952777</v>
      </c>
      <c r="Q18" s="147">
        <v>31.169032959776256</v>
      </c>
      <c r="R18" s="147">
        <v>43.794565655129929</v>
      </c>
      <c r="S18" s="147">
        <v>36.859237755744587</v>
      </c>
    </row>
    <row r="19" spans="1:19" ht="15" customHeight="1">
      <c r="A19" s="231" t="s">
        <v>10</v>
      </c>
      <c r="B19" s="230">
        <v>83.83654850907655</v>
      </c>
      <c r="C19" s="230">
        <v>75.279854830988697</v>
      </c>
      <c r="D19" s="230">
        <v>79.365355451091645</v>
      </c>
      <c r="E19" s="230">
        <v>66.672129384471191</v>
      </c>
      <c r="F19" s="230">
        <v>56.774734454081987</v>
      </c>
      <c r="G19" s="230">
        <v>62.180503920531947</v>
      </c>
      <c r="H19" s="230">
        <v>4.7770719734378524</v>
      </c>
      <c r="I19" s="230">
        <v>3.5664050114586057</v>
      </c>
      <c r="J19" s="230">
        <v>4.1808418290665035</v>
      </c>
      <c r="K19" s="230">
        <v>6.8016350841524273</v>
      </c>
      <c r="L19" s="230">
        <v>5.4349053794576383</v>
      </c>
      <c r="M19" s="230">
        <v>6.2402193398713495</v>
      </c>
      <c r="N19" s="230">
        <v>11.957399750561768</v>
      </c>
      <c r="O19" s="230">
        <v>21.936143447170281</v>
      </c>
      <c r="P19" s="230">
        <v>17.171628444774342</v>
      </c>
      <c r="Q19" s="230">
        <v>28.461613311277599</v>
      </c>
      <c r="R19" s="230">
        <v>39.962888301184243</v>
      </c>
      <c r="S19" s="230">
        <v>33.68076827320359</v>
      </c>
    </row>
    <row r="20" spans="1:19" ht="15" customHeight="1">
      <c r="A20" s="232" t="s">
        <v>11</v>
      </c>
      <c r="B20" s="147">
        <v>85.725080166473361</v>
      </c>
      <c r="C20" s="147">
        <v>77.828697974745879</v>
      </c>
      <c r="D20" s="147">
        <v>81.611454101559303</v>
      </c>
      <c r="E20" s="147">
        <v>72.344100357554083</v>
      </c>
      <c r="F20" s="147">
        <v>58.311098790671892</v>
      </c>
      <c r="G20" s="147">
        <v>65.802874278601337</v>
      </c>
      <c r="H20" s="147">
        <v>2.9576738680882864</v>
      </c>
      <c r="I20" s="147">
        <v>2.6281863865674833</v>
      </c>
      <c r="J20" s="147">
        <v>2.7944492509758776</v>
      </c>
      <c r="K20" s="147" t="s">
        <v>41</v>
      </c>
      <c r="L20" s="147" t="s">
        <v>41</v>
      </c>
      <c r="M20" s="147" t="s">
        <v>41</v>
      </c>
      <c r="N20" s="147">
        <v>11.662004502967866</v>
      </c>
      <c r="O20" s="147">
        <v>20.069353935624111</v>
      </c>
      <c r="P20" s="147">
        <v>16.042229768375226</v>
      </c>
      <c r="Q20" s="147">
        <v>24.762135628143746</v>
      </c>
      <c r="R20" s="147">
        <v>38.774732319207175</v>
      </c>
      <c r="S20" s="147">
        <v>31.305064744014615</v>
      </c>
    </row>
    <row r="21" spans="1:19" ht="15" customHeight="1">
      <c r="A21" s="231" t="s">
        <v>12</v>
      </c>
      <c r="B21" s="230">
        <v>81.358642125324565</v>
      </c>
      <c r="C21" s="230">
        <v>74.474196947310816</v>
      </c>
      <c r="D21" s="230">
        <v>77.774372021027148</v>
      </c>
      <c r="E21" s="230">
        <v>61.998064828253533</v>
      </c>
      <c r="F21" s="230" t="s">
        <v>41</v>
      </c>
      <c r="G21" s="230">
        <v>60.509554140127399</v>
      </c>
      <c r="H21" s="230">
        <v>5.0173966281900046</v>
      </c>
      <c r="I21" s="230" t="s">
        <v>41</v>
      </c>
      <c r="J21" s="230">
        <v>4.0920619441263062</v>
      </c>
      <c r="K21" s="230" t="s">
        <v>41</v>
      </c>
      <c r="L21" s="230" t="s">
        <v>41</v>
      </c>
      <c r="M21" s="230" t="s">
        <v>41</v>
      </c>
      <c r="N21" s="230">
        <v>14.344917563090775</v>
      </c>
      <c r="O21" s="230">
        <v>23.105902297463551</v>
      </c>
      <c r="P21" s="230">
        <v>18.906036874128336</v>
      </c>
      <c r="Q21" s="230" t="s">
        <v>41</v>
      </c>
      <c r="R21" s="230" t="s">
        <v>41</v>
      </c>
      <c r="S21" s="230">
        <v>33.403437086888601</v>
      </c>
    </row>
    <row r="22" spans="1:19" ht="15" customHeight="1">
      <c r="A22" s="232" t="s">
        <v>13</v>
      </c>
      <c r="B22" s="147">
        <v>81.091990418238382</v>
      </c>
      <c r="C22" s="147">
        <v>76.819135108968325</v>
      </c>
      <c r="D22" s="147">
        <v>78.973108527637393</v>
      </c>
      <c r="E22" s="147">
        <v>55.653619345391228</v>
      </c>
      <c r="F22" s="147">
        <v>48.991666666666674</v>
      </c>
      <c r="G22" s="147">
        <v>53.505594461885231</v>
      </c>
      <c r="H22" s="147">
        <v>7.5512949090401156</v>
      </c>
      <c r="I22" s="147">
        <v>6.0969978485208127</v>
      </c>
      <c r="J22" s="147">
        <v>6.8555686866339078</v>
      </c>
      <c r="K22" s="147" t="s">
        <v>41</v>
      </c>
      <c r="L22" s="147" t="s">
        <v>41</v>
      </c>
      <c r="M22" s="147" t="s">
        <v>41</v>
      </c>
      <c r="N22" s="147">
        <v>12.283653184283708</v>
      </c>
      <c r="O22" s="147">
        <v>18.19268022760437</v>
      </c>
      <c r="P22" s="147">
        <v>15.214492001393351</v>
      </c>
      <c r="Q22" s="147">
        <v>40.776506906241359</v>
      </c>
      <c r="R22" s="147">
        <v>45.316666666666656</v>
      </c>
      <c r="S22" s="147">
        <v>42.236174836995907</v>
      </c>
    </row>
    <row r="23" spans="1:19" ht="15" customHeight="1">
      <c r="A23" s="231" t="s">
        <v>14</v>
      </c>
      <c r="B23" s="230">
        <v>79.247849624886669</v>
      </c>
      <c r="C23" s="230">
        <v>75.437266276022498</v>
      </c>
      <c r="D23" s="230">
        <v>77.40786850524934</v>
      </c>
      <c r="E23" s="230" t="s">
        <v>41</v>
      </c>
      <c r="F23" s="230" t="s">
        <v>41</v>
      </c>
      <c r="G23" s="230">
        <v>52.722920406941945</v>
      </c>
      <c r="H23" s="230">
        <v>8.6968222642027158</v>
      </c>
      <c r="I23" s="230">
        <v>7.863757604819134</v>
      </c>
      <c r="J23" s="230">
        <v>8.3069540326654323</v>
      </c>
      <c r="K23" s="230" t="s">
        <v>41</v>
      </c>
      <c r="L23" s="230" t="s">
        <v>41</v>
      </c>
      <c r="M23" s="230" t="s">
        <v>41</v>
      </c>
      <c r="N23" s="230">
        <v>13.203165791860179</v>
      </c>
      <c r="O23" s="230">
        <v>18.125202438090753</v>
      </c>
      <c r="P23" s="230">
        <v>15.57946507999872</v>
      </c>
      <c r="Q23" s="230" t="s">
        <v>41</v>
      </c>
      <c r="R23" s="230" t="s">
        <v>41</v>
      </c>
      <c r="S23" s="230">
        <v>39.876321563933764</v>
      </c>
    </row>
    <row r="24" spans="1:19" ht="15" customHeight="1">
      <c r="A24" s="232" t="s">
        <v>15</v>
      </c>
      <c r="B24" s="147">
        <v>86.997967289131964</v>
      </c>
      <c r="C24" s="147">
        <v>77.729238519828357</v>
      </c>
      <c r="D24" s="147">
        <v>82.150631685483447</v>
      </c>
      <c r="E24" s="147">
        <v>77.942219490283236</v>
      </c>
      <c r="F24" s="147">
        <v>60.766460555819791</v>
      </c>
      <c r="G24" s="147">
        <v>70.900016728935483</v>
      </c>
      <c r="H24" s="147">
        <v>3.6888441132396412</v>
      </c>
      <c r="I24" s="147">
        <v>2.8628087630195775</v>
      </c>
      <c r="J24" s="147">
        <v>3.2814375870725021</v>
      </c>
      <c r="K24" s="147" t="s">
        <v>41</v>
      </c>
      <c r="L24" s="147" t="s">
        <v>41</v>
      </c>
      <c r="M24" s="147" t="s">
        <v>41</v>
      </c>
      <c r="N24" s="147">
        <v>9.6685240781347499</v>
      </c>
      <c r="O24" s="147">
        <v>19.979314630311578</v>
      </c>
      <c r="P24" s="147">
        <v>15.061423560821538</v>
      </c>
      <c r="Q24" s="147" t="s">
        <v>41</v>
      </c>
      <c r="R24" s="147">
        <v>37.629951756472103</v>
      </c>
      <c r="S24" s="147">
        <v>26.021859142363233</v>
      </c>
    </row>
    <row r="25" spans="1:19" ht="15" customHeight="1">
      <c r="A25" s="231" t="s">
        <v>16</v>
      </c>
      <c r="B25" s="230">
        <v>80.563044306745525</v>
      </c>
      <c r="C25" s="230">
        <v>76.121077405857761</v>
      </c>
      <c r="D25" s="230">
        <v>78.458794900214883</v>
      </c>
      <c r="E25" s="230">
        <v>59.740820734341249</v>
      </c>
      <c r="F25" s="230" t="s">
        <v>41</v>
      </c>
      <c r="G25" s="230">
        <v>56.145519759175059</v>
      </c>
      <c r="H25" s="230">
        <v>6.1372998840622595</v>
      </c>
      <c r="I25" s="230">
        <v>6.1990049109962468</v>
      </c>
      <c r="J25" s="230">
        <v>6.1652712135776371</v>
      </c>
      <c r="K25" s="230" t="s">
        <v>41</v>
      </c>
      <c r="L25" s="230" t="s">
        <v>41</v>
      </c>
      <c r="M25" s="230" t="s">
        <v>41</v>
      </c>
      <c r="N25" s="230">
        <v>14.170677657487261</v>
      </c>
      <c r="O25" s="230">
        <v>18.84806485355649</v>
      </c>
      <c r="P25" s="230">
        <v>16.385443692452494</v>
      </c>
      <c r="Q25" s="230" t="s">
        <v>41</v>
      </c>
      <c r="R25" s="230" t="s">
        <v>41</v>
      </c>
      <c r="S25" s="230">
        <v>34.157432908473709</v>
      </c>
    </row>
    <row r="26" spans="1:19" ht="15" customHeight="1">
      <c r="A26" s="229" t="s">
        <v>0</v>
      </c>
      <c r="B26" s="145">
        <v>84.466415090105741</v>
      </c>
      <c r="C26" s="145">
        <v>77.429080775199736</v>
      </c>
      <c r="D26" s="145">
        <v>80.842455306745279</v>
      </c>
      <c r="E26" s="145">
        <v>66.794343929310116</v>
      </c>
      <c r="F26" s="145">
        <v>56.858065421872794</v>
      </c>
      <c r="G26" s="145">
        <v>62.34162631845426</v>
      </c>
      <c r="H26" s="145">
        <v>4.1556166741437837</v>
      </c>
      <c r="I26" s="145">
        <v>3.7138594676118566</v>
      </c>
      <c r="J26" s="145">
        <v>4.210609863309819</v>
      </c>
      <c r="K26" s="145">
        <v>5.9596617792361215</v>
      </c>
      <c r="L26" s="145">
        <v>5.9338752780848179</v>
      </c>
      <c r="M26" s="145">
        <v>5.9492459386802743</v>
      </c>
      <c r="N26" s="145">
        <v>11.377976485604915</v>
      </c>
      <c r="O26" s="145">
        <v>19.584396729293964</v>
      </c>
      <c r="P26" s="145">
        <v>15.603960565608501</v>
      </c>
      <c r="Q26" s="145">
        <v>28.972529932512796</v>
      </c>
      <c r="R26" s="145">
        <v>39.55538565887867</v>
      </c>
      <c r="S26" s="145">
        <v>33.714910698314618</v>
      </c>
    </row>
    <row r="27" spans="1:19">
      <c r="A27" s="669"/>
      <c r="B27" s="668"/>
      <c r="C27" s="668"/>
      <c r="D27" s="668"/>
      <c r="E27" s="668"/>
      <c r="F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</row>
    <row r="28" spans="1:19">
      <c r="A28" s="228"/>
      <c r="E28" s="225"/>
      <c r="F28" s="225"/>
      <c r="G28" s="225"/>
      <c r="K28" s="225"/>
      <c r="L28" s="225"/>
      <c r="M28" s="225"/>
      <c r="N28" s="94"/>
      <c r="O28" s="94"/>
      <c r="P28" s="94"/>
      <c r="Q28" s="94"/>
      <c r="R28" s="94"/>
      <c r="S28" s="94"/>
    </row>
    <row r="29" spans="1:19">
      <c r="A29" s="290" t="s">
        <v>131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</row>
  </sheetData>
  <conditionalFormatting sqref="B27:S27">
    <cfRule type="expression" dxfId="95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verticalDpi="1200" r:id="rId1"/>
  <headerFooter alignWithMargins="0">
    <oddHeader>&amp;C&amp;8-20-</oddHeader>
    <oddFooter>&amp;C&amp;8Statistische Ämter des Bundes und der Länder, Internationale Bildungsindikatoren,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showGridLines="0" zoomScaleNormal="100" workbookViewId="0">
      <selection activeCell="A3" sqref="A3"/>
    </sheetView>
  </sheetViews>
  <sheetFormatPr baseColWidth="10" defaultRowHeight="12.75"/>
  <cols>
    <col min="1" max="2" width="11.42578125" style="680" customWidth="1"/>
    <col min="3" max="6" width="11.42578125" style="680"/>
    <col min="7" max="7" width="13.28515625" style="680" customWidth="1"/>
    <col min="8" max="16384" width="11.42578125" style="680"/>
  </cols>
  <sheetData>
    <row r="1" spans="1:7">
      <c r="A1" s="697" t="s">
        <v>396</v>
      </c>
      <c r="B1" s="696"/>
    </row>
    <row r="2" spans="1:7">
      <c r="A2" s="94"/>
      <c r="B2" s="94"/>
      <c r="C2" s="94"/>
      <c r="D2" s="94"/>
      <c r="E2" s="94"/>
      <c r="F2" s="94"/>
      <c r="G2" s="94"/>
    </row>
    <row r="3" spans="1:7" ht="15.75">
      <c r="A3" s="141" t="s">
        <v>395</v>
      </c>
      <c r="B3" s="695"/>
      <c r="C3" s="695"/>
      <c r="D3" s="695"/>
      <c r="E3" s="695"/>
      <c r="F3" s="695"/>
      <c r="G3" s="695"/>
    </row>
    <row r="4" spans="1:7">
      <c r="A4" s="94"/>
      <c r="B4" s="94"/>
      <c r="C4" s="94"/>
      <c r="D4" s="94"/>
      <c r="E4" s="94"/>
      <c r="F4" s="94"/>
      <c r="G4" s="94"/>
    </row>
    <row r="5" spans="1:7">
      <c r="A5" s="94"/>
      <c r="B5" s="94"/>
      <c r="C5" s="94"/>
      <c r="D5" s="94"/>
      <c r="E5" s="94"/>
      <c r="F5" s="94"/>
      <c r="G5" s="94"/>
    </row>
    <row r="6" spans="1:7">
      <c r="A6" s="94"/>
      <c r="B6" s="94"/>
      <c r="C6" s="94"/>
      <c r="D6" s="94"/>
      <c r="E6" s="94"/>
      <c r="F6" s="94"/>
      <c r="G6" s="94"/>
    </row>
    <row r="7" spans="1:7">
      <c r="A7" s="94"/>
      <c r="B7" s="94"/>
      <c r="C7" s="94"/>
      <c r="D7" s="94"/>
      <c r="E7" s="94"/>
      <c r="F7" s="94"/>
      <c r="G7" s="94"/>
    </row>
    <row r="8" spans="1:7">
      <c r="A8" s="685" t="s">
        <v>394</v>
      </c>
      <c r="B8" s="686"/>
      <c r="C8" s="686"/>
      <c r="D8" s="686"/>
      <c r="E8" s="686"/>
      <c r="F8" s="686"/>
      <c r="G8" s="686"/>
    </row>
    <row r="9" spans="1:7">
      <c r="A9" s="683" t="s">
        <v>393</v>
      </c>
      <c r="B9" s="94"/>
      <c r="C9" s="94"/>
      <c r="D9" s="94"/>
      <c r="E9" s="94"/>
      <c r="F9" s="94"/>
      <c r="G9" s="94"/>
    </row>
    <row r="10" spans="1:7">
      <c r="A10" s="683"/>
      <c r="B10" s="94"/>
      <c r="C10" s="94"/>
      <c r="D10" s="94"/>
      <c r="E10" s="94"/>
      <c r="F10" s="94"/>
      <c r="G10" s="94"/>
    </row>
    <row r="11" spans="1:7">
      <c r="A11" s="683"/>
      <c r="B11" s="94"/>
      <c r="C11" s="94"/>
      <c r="D11" s="94"/>
      <c r="E11" s="94"/>
      <c r="F11" s="94"/>
      <c r="G11" s="94"/>
    </row>
    <row r="12" spans="1:7">
      <c r="A12" s="685" t="s">
        <v>392</v>
      </c>
      <c r="B12" s="686"/>
      <c r="C12" s="686"/>
      <c r="D12" s="686"/>
      <c r="E12" s="686"/>
      <c r="F12" s="686"/>
      <c r="G12" s="686"/>
    </row>
    <row r="13" spans="1:7">
      <c r="A13" s="683" t="s">
        <v>386</v>
      </c>
      <c r="B13" s="94"/>
      <c r="C13" s="94"/>
      <c r="D13" s="94"/>
      <c r="E13" s="94"/>
      <c r="F13" s="94"/>
      <c r="G13" s="94"/>
    </row>
    <row r="14" spans="1:7">
      <c r="A14" s="683" t="s">
        <v>391</v>
      </c>
      <c r="B14" s="94"/>
      <c r="C14" s="94"/>
      <c r="D14" s="94"/>
      <c r="E14" s="94"/>
      <c r="F14" s="94"/>
      <c r="G14" s="94"/>
    </row>
    <row r="15" spans="1:7">
      <c r="A15" s="778" t="s">
        <v>390</v>
      </c>
      <c r="B15" s="778"/>
      <c r="C15" s="779"/>
      <c r="D15" s="94"/>
      <c r="E15" s="94"/>
      <c r="F15" s="94"/>
      <c r="G15" s="94"/>
    </row>
    <row r="16" spans="1:7">
      <c r="A16" s="778" t="s">
        <v>389</v>
      </c>
      <c r="B16" s="778"/>
      <c r="C16" s="779"/>
      <c r="D16" s="94"/>
      <c r="E16" s="94"/>
      <c r="F16" s="94"/>
      <c r="G16" s="94"/>
    </row>
    <row r="17" spans="1:7">
      <c r="A17" s="694" t="s">
        <v>388</v>
      </c>
      <c r="B17" s="94"/>
      <c r="C17" s="94"/>
      <c r="D17" s="94"/>
      <c r="E17" s="94"/>
      <c r="F17" s="94"/>
      <c r="G17" s="94"/>
    </row>
    <row r="18" spans="1:7">
      <c r="A18" s="683"/>
      <c r="B18" s="94"/>
      <c r="C18" s="94"/>
      <c r="D18" s="94"/>
      <c r="E18" s="94"/>
      <c r="F18" s="94"/>
      <c r="G18" s="94"/>
    </row>
    <row r="19" spans="1:7">
      <c r="A19" s="683"/>
      <c r="B19" s="94"/>
      <c r="C19" s="94"/>
      <c r="D19" s="94"/>
      <c r="E19" s="94"/>
      <c r="F19" s="94"/>
      <c r="G19" s="94"/>
    </row>
    <row r="20" spans="1:7">
      <c r="A20" s="685" t="s">
        <v>387</v>
      </c>
      <c r="B20" s="692"/>
      <c r="C20" s="686"/>
      <c r="D20" s="686"/>
      <c r="E20" s="686"/>
      <c r="F20" s="686"/>
      <c r="G20" s="686"/>
    </row>
    <row r="21" spans="1:7">
      <c r="A21" s="683" t="s">
        <v>386</v>
      </c>
      <c r="B21" s="693"/>
      <c r="C21" s="94"/>
      <c r="D21" s="94"/>
      <c r="E21" s="94"/>
      <c r="F21" s="94"/>
      <c r="G21" s="94"/>
    </row>
    <row r="22" spans="1:7">
      <c r="A22" s="683" t="s">
        <v>385</v>
      </c>
      <c r="B22" s="693"/>
      <c r="C22" s="94"/>
      <c r="D22" s="94"/>
      <c r="E22" s="94"/>
      <c r="F22" s="94"/>
      <c r="G22" s="94"/>
    </row>
    <row r="23" spans="1:7">
      <c r="A23" s="778" t="s">
        <v>384</v>
      </c>
      <c r="B23" s="778"/>
      <c r="C23" s="779"/>
      <c r="D23" s="94"/>
      <c r="E23" s="94"/>
      <c r="F23" s="94"/>
      <c r="G23" s="94"/>
    </row>
    <row r="24" spans="1:7">
      <c r="A24" s="778" t="s">
        <v>383</v>
      </c>
      <c r="B24" s="778"/>
      <c r="C24" s="779"/>
      <c r="D24" s="94"/>
      <c r="E24" s="94"/>
      <c r="F24" s="94"/>
      <c r="G24" s="94"/>
    </row>
    <row r="25" spans="1:7">
      <c r="A25" s="688" t="s">
        <v>382</v>
      </c>
      <c r="B25" s="692"/>
      <c r="C25" s="686"/>
      <c r="D25" s="686"/>
      <c r="E25" s="686"/>
      <c r="F25" s="686"/>
      <c r="G25" s="686"/>
    </row>
    <row r="26" spans="1:7">
      <c r="A26" s="94"/>
      <c r="B26" s="94"/>
      <c r="C26" s="94"/>
      <c r="D26" s="94"/>
      <c r="E26" s="94"/>
      <c r="F26" s="94"/>
      <c r="G26" s="94"/>
    </row>
    <row r="27" spans="1:7">
      <c r="A27" s="94"/>
      <c r="B27" s="94"/>
      <c r="C27" s="94"/>
      <c r="D27" s="94"/>
      <c r="E27" s="94"/>
      <c r="F27" s="94"/>
      <c r="G27" s="94"/>
    </row>
    <row r="28" spans="1:7">
      <c r="A28" s="691"/>
      <c r="B28" s="94"/>
      <c r="C28" s="94"/>
      <c r="D28" s="94"/>
      <c r="E28" s="94"/>
      <c r="F28" s="94"/>
      <c r="G28" s="94"/>
    </row>
    <row r="29" spans="1:7">
      <c r="A29" s="683" t="s">
        <v>381</v>
      </c>
      <c r="B29" s="94"/>
      <c r="C29" s="94"/>
      <c r="D29" s="94"/>
      <c r="E29" s="94"/>
      <c r="F29" s="94"/>
      <c r="G29" s="683"/>
    </row>
    <row r="30" spans="1:7">
      <c r="A30" s="683" t="s">
        <v>380</v>
      </c>
      <c r="B30" s="94"/>
      <c r="C30" s="94"/>
      <c r="D30" s="94"/>
      <c r="E30" s="94"/>
      <c r="F30" s="94"/>
      <c r="G30" s="94"/>
    </row>
    <row r="31" spans="1:7">
      <c r="A31" s="683"/>
      <c r="B31" s="94"/>
      <c r="C31" s="94"/>
      <c r="D31" s="94"/>
      <c r="E31" s="94"/>
      <c r="F31" s="94"/>
      <c r="G31" s="94"/>
    </row>
    <row r="32" spans="1:7">
      <c r="A32" s="94" t="s">
        <v>447</v>
      </c>
      <c r="B32" s="94"/>
      <c r="C32" s="94"/>
      <c r="D32" s="94"/>
      <c r="E32" s="94"/>
      <c r="F32" s="94"/>
      <c r="G32" s="94"/>
    </row>
    <row r="33" spans="1:17">
      <c r="A33" s="683"/>
      <c r="B33" s="94"/>
      <c r="C33" s="94"/>
      <c r="D33" s="94"/>
      <c r="E33" s="94"/>
      <c r="F33" s="94"/>
      <c r="G33" s="94"/>
    </row>
    <row r="34" spans="1:17" customFormat="1" ht="37.5" customHeight="1">
      <c r="A34" s="780" t="s">
        <v>533</v>
      </c>
      <c r="B34" s="781"/>
      <c r="C34" s="781"/>
      <c r="D34" s="781"/>
      <c r="E34" s="781"/>
      <c r="F34" s="781"/>
    </row>
    <row r="35" spans="1:17" customFormat="1">
      <c r="A35" s="94"/>
      <c r="B35" s="94"/>
      <c r="C35" s="94"/>
      <c r="D35" s="94"/>
      <c r="E35" s="94"/>
      <c r="F35" s="94"/>
    </row>
    <row r="36" spans="1:17" customFormat="1">
      <c r="A36" s="94"/>
      <c r="B36" s="94"/>
      <c r="C36" s="94"/>
      <c r="D36" s="94"/>
      <c r="E36" s="94"/>
      <c r="F36" s="94"/>
    </row>
    <row r="37" spans="1:17">
      <c r="A37" s="690" t="s">
        <v>379</v>
      </c>
      <c r="B37" s="689"/>
      <c r="C37" s="686"/>
      <c r="D37" s="686"/>
      <c r="E37" s="686"/>
      <c r="F37" s="686"/>
      <c r="G37" s="686"/>
    </row>
    <row r="38" spans="1:17">
      <c r="A38" s="688" t="s">
        <v>378</v>
      </c>
      <c r="B38" s="94"/>
      <c r="C38" s="94"/>
      <c r="D38" s="94"/>
      <c r="E38" s="94"/>
      <c r="F38" s="94"/>
      <c r="G38" s="94"/>
    </row>
    <row r="39" spans="1:17">
      <c r="A39" s="94"/>
      <c r="B39" s="94"/>
      <c r="C39" s="94"/>
      <c r="D39" s="94"/>
      <c r="E39" s="94"/>
      <c r="F39" s="94"/>
      <c r="G39" s="94"/>
    </row>
    <row r="40" spans="1:17">
      <c r="A40" s="94"/>
      <c r="B40" s="94"/>
      <c r="C40" s="94"/>
      <c r="D40" s="94"/>
      <c r="E40" s="94"/>
      <c r="F40" s="94"/>
      <c r="G40" s="94"/>
      <c r="Q40" s="681"/>
    </row>
    <row r="41" spans="1:17">
      <c r="A41" s="685" t="s">
        <v>534</v>
      </c>
      <c r="B41" s="686"/>
      <c r="C41" s="687"/>
      <c r="D41" s="686"/>
      <c r="E41" s="686"/>
      <c r="F41" s="686"/>
      <c r="G41" s="686"/>
      <c r="Q41" s="681"/>
    </row>
    <row r="42" spans="1:17">
      <c r="A42" s="685"/>
      <c r="B42" s="94"/>
      <c r="C42" s="94"/>
      <c r="D42" s="94"/>
      <c r="E42" s="94"/>
      <c r="F42" s="94"/>
      <c r="G42" s="94"/>
      <c r="Q42" s="681"/>
    </row>
    <row r="43" spans="1:17">
      <c r="A43" s="683" t="s">
        <v>464</v>
      </c>
      <c r="B43" s="683"/>
      <c r="C43" s="684"/>
      <c r="D43" s="94"/>
      <c r="E43" s="94"/>
      <c r="F43" s="94"/>
      <c r="G43" s="94"/>
      <c r="Q43" s="681"/>
    </row>
    <row r="44" spans="1:17">
      <c r="A44" s="683" t="s">
        <v>377</v>
      </c>
      <c r="B44" s="683"/>
      <c r="C44" s="94"/>
      <c r="D44" s="94"/>
      <c r="E44" s="94"/>
      <c r="F44" s="94"/>
      <c r="G44" s="94"/>
      <c r="Q44" s="681"/>
    </row>
    <row r="45" spans="1:17">
      <c r="A45" s="683"/>
      <c r="B45" s="683"/>
      <c r="C45" s="94"/>
      <c r="D45" s="94"/>
      <c r="E45" s="94"/>
      <c r="F45" s="94"/>
      <c r="G45" s="94"/>
      <c r="Q45" s="681"/>
    </row>
    <row r="46" spans="1:17">
      <c r="A46" s="682" t="s">
        <v>376</v>
      </c>
      <c r="B46" s="94"/>
      <c r="C46" s="94"/>
      <c r="D46" s="94"/>
      <c r="E46" s="94"/>
      <c r="F46" s="94"/>
      <c r="G46" s="94"/>
      <c r="Q46" s="681"/>
    </row>
    <row r="47" spans="1:17">
      <c r="Q47" s="681"/>
    </row>
    <row r="48" spans="1:17">
      <c r="Q48" s="681"/>
    </row>
    <row r="49" spans="13:20">
      <c r="Q49" s="681"/>
    </row>
    <row r="50" spans="13:20">
      <c r="Q50" s="681"/>
    </row>
    <row r="51" spans="13:20">
      <c r="Q51" s="681"/>
    </row>
    <row r="52" spans="13:20">
      <c r="Q52" s="681"/>
    </row>
    <row r="53" spans="13:20">
      <c r="Q53" s="681"/>
    </row>
    <row r="54" spans="13:20">
      <c r="Q54" s="681"/>
    </row>
    <row r="55" spans="13:20">
      <c r="Q55" s="681"/>
    </row>
    <row r="56" spans="13:20">
      <c r="Q56" s="681"/>
    </row>
    <row r="57" spans="13:20">
      <c r="Q57" s="681"/>
    </row>
    <row r="58" spans="13:20">
      <c r="Q58" s="681"/>
    </row>
    <row r="59" spans="13:20">
      <c r="Q59" s="681"/>
    </row>
    <row r="60" spans="13:20">
      <c r="M60" s="681"/>
      <c r="R60" s="681"/>
      <c r="S60" s="681"/>
      <c r="T60" s="681"/>
    </row>
    <row r="61" spans="13:20">
      <c r="M61" s="681"/>
      <c r="R61" s="681"/>
      <c r="S61" s="681"/>
      <c r="T61" s="681"/>
    </row>
    <row r="62" spans="13:20">
      <c r="M62" s="681"/>
      <c r="R62" s="681"/>
      <c r="S62" s="681"/>
      <c r="T62" s="681"/>
    </row>
    <row r="63" spans="13:20">
      <c r="M63" s="681"/>
      <c r="R63" s="681"/>
      <c r="S63" s="681"/>
      <c r="T63" s="681"/>
    </row>
    <row r="64" spans="13:20">
      <c r="M64" s="681"/>
      <c r="R64" s="681"/>
      <c r="S64" s="681"/>
      <c r="T64" s="681"/>
    </row>
    <row r="65" spans="13:20">
      <c r="M65" s="681"/>
      <c r="R65" s="681"/>
      <c r="S65" s="681"/>
      <c r="T65" s="681"/>
    </row>
    <row r="66" spans="13:20">
      <c r="M66" s="681"/>
      <c r="R66" s="681"/>
      <c r="S66" s="681"/>
      <c r="T66" s="681"/>
    </row>
    <row r="67" spans="13:20">
      <c r="M67" s="681"/>
      <c r="R67" s="681"/>
      <c r="S67" s="681"/>
      <c r="T67" s="681"/>
    </row>
    <row r="68" spans="13:20">
      <c r="M68" s="681"/>
      <c r="R68" s="681"/>
      <c r="S68" s="681"/>
      <c r="T68" s="681"/>
    </row>
  </sheetData>
  <mergeCells count="5">
    <mergeCell ref="A15:C15"/>
    <mergeCell ref="A16:C16"/>
    <mergeCell ref="A23:C23"/>
    <mergeCell ref="A24:C24"/>
    <mergeCell ref="A34:F34"/>
  </mergeCells>
  <hyperlinks>
    <hyperlink ref="A1" location="Inhalt!A1" display="Zurück "/>
    <hyperlink ref="A17" r:id="rId1"/>
    <hyperlink ref="A25" r:id="rId2"/>
    <hyperlink ref="A38" r:id="rId3"/>
  </hyperlinks>
  <pageMargins left="0.59055118110236227" right="0.39370078740157483" top="0.59055118110236227" bottom="0.59055118110236227" header="0" footer="0"/>
  <pageSetup paperSize="9" orientation="portrait" horizontalDpi="1200" verticalDpi="1200" r:id="rId4"/>
  <headerFooter alignWithMargins="0">
    <oddHeader>&amp;C&amp;8-2-</oddHeader>
    <oddFooter>&amp;C&amp;8Statistische Ämter des Bundes und der Länder, Internationale Bildungsindikatoren, 2016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Normal="100" zoomScaleSheetLayoutView="75" workbookViewId="0">
      <pane xSplit="1" ySplit="9" topLeftCell="B10" activePane="bottomRight" state="frozen"/>
      <selection activeCell="C1" sqref="C1"/>
      <selection pane="topRight" activeCell="C1" sqref="C1"/>
      <selection pane="bottomLeft" activeCell="C1" sqref="C1"/>
      <selection pane="bottomRight" activeCell="A3" sqref="A3"/>
    </sheetView>
  </sheetViews>
  <sheetFormatPr baseColWidth="10" defaultRowHeight="12.75"/>
  <cols>
    <col min="1" max="1" width="24" style="94" customWidth="1"/>
    <col min="2" max="10" width="11.7109375" style="94" customWidth="1"/>
    <col min="11" max="16384" width="11.42578125" style="86"/>
  </cols>
  <sheetData>
    <row r="1" spans="1:10">
      <c r="A1" s="697" t="s">
        <v>396</v>
      </c>
    </row>
    <row r="3" spans="1:10" ht="15.75" customHeight="1">
      <c r="A3" s="288" t="s">
        <v>130</v>
      </c>
      <c r="B3" s="288"/>
      <c r="C3" s="288"/>
      <c r="D3" s="288"/>
      <c r="E3" s="288"/>
      <c r="F3" s="288"/>
      <c r="G3" s="288"/>
      <c r="H3" s="288"/>
      <c r="I3" s="288"/>
      <c r="J3" s="288"/>
    </row>
    <row r="4" spans="1:10" ht="15" customHeight="1">
      <c r="A4" s="141" t="s">
        <v>129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2.75" customHeight="1"/>
    <row r="6" spans="1:10" s="285" customFormat="1" ht="40.5" customHeight="1">
      <c r="A6" s="287"/>
      <c r="B6" s="286" t="s">
        <v>128</v>
      </c>
      <c r="C6" s="799" t="s">
        <v>127</v>
      </c>
      <c r="D6" s="800"/>
      <c r="E6" s="801"/>
      <c r="F6" s="126" t="s">
        <v>126</v>
      </c>
      <c r="G6" s="126"/>
      <c r="H6" s="286" t="s">
        <v>474</v>
      </c>
      <c r="I6" s="126" t="s">
        <v>125</v>
      </c>
      <c r="J6" s="126"/>
    </row>
    <row r="7" spans="1:10" s="282" customFormat="1" ht="14.25" customHeight="1">
      <c r="A7" s="284"/>
      <c r="B7" s="124" t="s">
        <v>124</v>
      </c>
      <c r="C7" s="124" t="s">
        <v>18</v>
      </c>
      <c r="D7" s="124" t="s">
        <v>102</v>
      </c>
      <c r="E7" s="124" t="s">
        <v>123</v>
      </c>
      <c r="F7" s="124" t="s">
        <v>122</v>
      </c>
      <c r="G7" s="124" t="s">
        <v>122</v>
      </c>
      <c r="H7" s="124" t="s">
        <v>121</v>
      </c>
      <c r="I7" s="802" t="s">
        <v>518</v>
      </c>
      <c r="J7" s="803"/>
    </row>
    <row r="8" spans="1:10" s="282" customFormat="1">
      <c r="A8" s="283"/>
      <c r="B8" s="124"/>
      <c r="C8" s="124"/>
      <c r="D8" s="124"/>
      <c r="E8" s="124"/>
      <c r="F8" s="124"/>
      <c r="G8" s="124" t="s">
        <v>120</v>
      </c>
      <c r="H8" s="124"/>
      <c r="I8" s="767"/>
      <c r="J8" s="124" t="s">
        <v>120</v>
      </c>
    </row>
    <row r="9" spans="1:10" s="269" customFormat="1" ht="12.75" customHeight="1">
      <c r="A9" s="281" t="s">
        <v>17</v>
      </c>
      <c r="B9" s="280" t="s">
        <v>119</v>
      </c>
      <c r="C9" s="279"/>
      <c r="D9" s="279"/>
      <c r="E9" s="279"/>
      <c r="F9" s="279"/>
      <c r="G9" s="279"/>
      <c r="H9" s="279"/>
      <c r="I9" s="279"/>
      <c r="J9" s="126"/>
    </row>
    <row r="10" spans="1:10" ht="15" customHeight="1">
      <c r="A10" s="278" t="s">
        <v>2</v>
      </c>
      <c r="B10" s="277">
        <v>6000</v>
      </c>
      <c r="C10" s="277">
        <v>7800</v>
      </c>
      <c r="D10" s="277">
        <v>10100</v>
      </c>
      <c r="E10" s="277">
        <v>8600</v>
      </c>
      <c r="F10" s="277">
        <v>13800</v>
      </c>
      <c r="G10" s="277">
        <v>7800</v>
      </c>
      <c r="H10" s="277">
        <v>9200</v>
      </c>
      <c r="I10" s="277">
        <v>14200</v>
      </c>
      <c r="J10" s="277">
        <v>7900</v>
      </c>
    </row>
    <row r="11" spans="1:10" ht="15" customHeight="1">
      <c r="A11" s="276" t="s">
        <v>1</v>
      </c>
      <c r="B11" s="275">
        <v>7100</v>
      </c>
      <c r="C11" s="275">
        <v>8800</v>
      </c>
      <c r="D11" s="275">
        <v>11700</v>
      </c>
      <c r="E11" s="275">
        <v>9800</v>
      </c>
      <c r="F11" s="275">
        <v>14300</v>
      </c>
      <c r="G11" s="275">
        <v>8400</v>
      </c>
      <c r="H11" s="275">
        <v>10100</v>
      </c>
      <c r="I11" s="275">
        <v>14500</v>
      </c>
      <c r="J11" s="275">
        <v>8200</v>
      </c>
    </row>
    <row r="12" spans="1:10" ht="15" customHeight="1">
      <c r="A12" s="278" t="s">
        <v>3</v>
      </c>
      <c r="B12" s="277">
        <v>6900</v>
      </c>
      <c r="C12" s="277">
        <v>9300</v>
      </c>
      <c r="D12" s="277">
        <v>10500</v>
      </c>
      <c r="E12" s="277">
        <v>9800</v>
      </c>
      <c r="F12" s="277">
        <v>12700</v>
      </c>
      <c r="G12" s="277">
        <v>6900</v>
      </c>
      <c r="H12" s="277">
        <v>10000</v>
      </c>
      <c r="I12" s="277">
        <v>13000</v>
      </c>
      <c r="J12" s="277">
        <v>6900</v>
      </c>
    </row>
    <row r="13" spans="1:10" ht="15" customHeight="1">
      <c r="A13" s="276" t="s">
        <v>4</v>
      </c>
      <c r="B13" s="275">
        <v>6000</v>
      </c>
      <c r="C13" s="275">
        <v>8100</v>
      </c>
      <c r="D13" s="275">
        <v>10100</v>
      </c>
      <c r="E13" s="275">
        <v>8700</v>
      </c>
      <c r="F13" s="275">
        <v>11500</v>
      </c>
      <c r="G13" s="275">
        <v>7400</v>
      </c>
      <c r="H13" s="275">
        <v>8600</v>
      </c>
      <c r="I13" s="275">
        <v>12000</v>
      </c>
      <c r="J13" s="275">
        <v>7500</v>
      </c>
    </row>
    <row r="14" spans="1:10" ht="15" customHeight="1">
      <c r="A14" s="278" t="s">
        <v>5</v>
      </c>
      <c r="B14" s="277">
        <v>6600</v>
      </c>
      <c r="C14" s="277">
        <v>7800</v>
      </c>
      <c r="D14" s="277">
        <v>9400</v>
      </c>
      <c r="E14" s="277">
        <v>8500</v>
      </c>
      <c r="F14" s="277">
        <v>14300</v>
      </c>
      <c r="G14" s="277">
        <v>8200</v>
      </c>
      <c r="H14" s="277">
        <v>10100</v>
      </c>
      <c r="I14" s="277">
        <v>14400</v>
      </c>
      <c r="J14" s="277">
        <v>8200</v>
      </c>
    </row>
    <row r="15" spans="1:10" ht="15" customHeight="1">
      <c r="A15" s="276" t="s">
        <v>6</v>
      </c>
      <c r="B15" s="275">
        <v>8700</v>
      </c>
      <c r="C15" s="275">
        <v>9100</v>
      </c>
      <c r="D15" s="275">
        <v>10000</v>
      </c>
      <c r="E15" s="275">
        <v>9500</v>
      </c>
      <c r="F15" s="275">
        <v>14500</v>
      </c>
      <c r="G15" s="275">
        <v>8700</v>
      </c>
      <c r="H15" s="275">
        <v>11000</v>
      </c>
      <c r="I15" s="275">
        <v>14900</v>
      </c>
      <c r="J15" s="275">
        <v>8700</v>
      </c>
    </row>
    <row r="16" spans="1:10" ht="15" customHeight="1">
      <c r="A16" s="278" t="s">
        <v>7</v>
      </c>
      <c r="B16" s="277">
        <v>6600</v>
      </c>
      <c r="C16" s="277">
        <v>7800</v>
      </c>
      <c r="D16" s="277">
        <v>10100</v>
      </c>
      <c r="E16" s="277">
        <v>8700</v>
      </c>
      <c r="F16" s="277">
        <v>12100</v>
      </c>
      <c r="G16" s="277">
        <v>7700</v>
      </c>
      <c r="H16" s="277">
        <v>9200</v>
      </c>
      <c r="I16" s="277">
        <v>12500</v>
      </c>
      <c r="J16" s="277">
        <v>7800</v>
      </c>
    </row>
    <row r="17" spans="1:10" ht="15" customHeight="1">
      <c r="A17" s="276" t="s">
        <v>8</v>
      </c>
      <c r="B17" s="275">
        <v>6300</v>
      </c>
      <c r="C17" s="275">
        <v>8300</v>
      </c>
      <c r="D17" s="275">
        <v>9800</v>
      </c>
      <c r="E17" s="275">
        <v>8800</v>
      </c>
      <c r="F17" s="275">
        <v>14400</v>
      </c>
      <c r="G17" s="275">
        <v>8300</v>
      </c>
      <c r="H17" s="275">
        <v>9200</v>
      </c>
      <c r="I17" s="275">
        <v>14800</v>
      </c>
      <c r="J17" s="275">
        <v>8400</v>
      </c>
    </row>
    <row r="18" spans="1:10" ht="15" customHeight="1">
      <c r="A18" s="278" t="s">
        <v>9</v>
      </c>
      <c r="B18" s="277">
        <v>6300</v>
      </c>
      <c r="C18" s="277">
        <v>7500</v>
      </c>
      <c r="D18" s="277">
        <v>10500</v>
      </c>
      <c r="E18" s="277">
        <v>8500</v>
      </c>
      <c r="F18" s="277">
        <v>17300</v>
      </c>
      <c r="G18" s="277">
        <v>10100</v>
      </c>
      <c r="H18" s="277">
        <v>9300</v>
      </c>
      <c r="I18" s="277">
        <v>18100</v>
      </c>
      <c r="J18" s="277">
        <v>10400</v>
      </c>
    </row>
    <row r="19" spans="1:10" ht="15" customHeight="1">
      <c r="A19" s="276" t="s">
        <v>10</v>
      </c>
      <c r="B19" s="275">
        <v>5400</v>
      </c>
      <c r="C19" s="275">
        <v>6700</v>
      </c>
      <c r="D19" s="275">
        <v>9200</v>
      </c>
      <c r="E19" s="275">
        <v>7700</v>
      </c>
      <c r="F19" s="275">
        <v>11500</v>
      </c>
      <c r="G19" s="275">
        <v>6800</v>
      </c>
      <c r="H19" s="275">
        <v>8100</v>
      </c>
      <c r="I19" s="275">
        <v>11800</v>
      </c>
      <c r="J19" s="275">
        <v>6800</v>
      </c>
    </row>
    <row r="20" spans="1:10" ht="15" customHeight="1">
      <c r="A20" s="278" t="s">
        <v>11</v>
      </c>
      <c r="B20" s="277">
        <v>6500</v>
      </c>
      <c r="C20" s="277">
        <v>7100</v>
      </c>
      <c r="D20" s="277">
        <v>10300</v>
      </c>
      <c r="E20" s="277">
        <v>8200</v>
      </c>
      <c r="F20" s="277">
        <v>10800</v>
      </c>
      <c r="G20" s="277">
        <v>6500</v>
      </c>
      <c r="H20" s="277">
        <v>8500</v>
      </c>
      <c r="I20" s="277">
        <v>11100</v>
      </c>
      <c r="J20" s="277">
        <v>6600</v>
      </c>
    </row>
    <row r="21" spans="1:10" ht="15" customHeight="1">
      <c r="A21" s="276" t="s">
        <v>12</v>
      </c>
      <c r="B21" s="275">
        <v>5900</v>
      </c>
      <c r="C21" s="275">
        <v>6800</v>
      </c>
      <c r="D21" s="275">
        <v>9000</v>
      </c>
      <c r="E21" s="275">
        <v>7800</v>
      </c>
      <c r="F21" s="275">
        <v>11800</v>
      </c>
      <c r="G21" s="275">
        <v>6900</v>
      </c>
      <c r="H21" s="275">
        <v>8500</v>
      </c>
      <c r="I21" s="275">
        <v>12700</v>
      </c>
      <c r="J21" s="275">
        <v>7400</v>
      </c>
    </row>
    <row r="22" spans="1:10" ht="15" customHeight="1">
      <c r="A22" s="278" t="s">
        <v>13</v>
      </c>
      <c r="B22" s="277">
        <v>6100</v>
      </c>
      <c r="C22" s="277">
        <v>8000</v>
      </c>
      <c r="D22" s="277">
        <v>10500</v>
      </c>
      <c r="E22" s="277">
        <v>8800</v>
      </c>
      <c r="F22" s="277">
        <v>14500</v>
      </c>
      <c r="G22" s="277">
        <v>7600</v>
      </c>
      <c r="H22" s="277">
        <v>9500</v>
      </c>
      <c r="I22" s="277">
        <v>15800</v>
      </c>
      <c r="J22" s="277">
        <v>7900</v>
      </c>
    </row>
    <row r="23" spans="1:10" ht="15" customHeight="1">
      <c r="A23" s="276" t="s">
        <v>14</v>
      </c>
      <c r="B23" s="275">
        <v>7300</v>
      </c>
      <c r="C23" s="275">
        <v>9200</v>
      </c>
      <c r="D23" s="275">
        <v>10600</v>
      </c>
      <c r="E23" s="275">
        <v>9700</v>
      </c>
      <c r="F23" s="275">
        <v>13100</v>
      </c>
      <c r="G23" s="275">
        <v>8300</v>
      </c>
      <c r="H23" s="275">
        <v>9900</v>
      </c>
      <c r="I23" s="275">
        <v>13500</v>
      </c>
      <c r="J23" s="275">
        <v>8400</v>
      </c>
    </row>
    <row r="24" spans="1:10" ht="15" customHeight="1">
      <c r="A24" s="278" t="s">
        <v>15</v>
      </c>
      <c r="B24" s="277">
        <v>5700</v>
      </c>
      <c r="C24" s="277">
        <v>6900</v>
      </c>
      <c r="D24" s="277">
        <v>9300</v>
      </c>
      <c r="E24" s="277">
        <v>7800</v>
      </c>
      <c r="F24" s="277">
        <v>11600</v>
      </c>
      <c r="G24" s="277">
        <v>6800</v>
      </c>
      <c r="H24" s="277">
        <v>8000</v>
      </c>
      <c r="I24" s="277">
        <v>12200</v>
      </c>
      <c r="J24" s="277">
        <v>6900</v>
      </c>
    </row>
    <row r="25" spans="1:10" ht="15" customHeight="1">
      <c r="A25" s="276" t="s">
        <v>16</v>
      </c>
      <c r="B25" s="275">
        <v>7200</v>
      </c>
      <c r="C25" s="275">
        <v>9600</v>
      </c>
      <c r="D25" s="275">
        <v>12300</v>
      </c>
      <c r="E25" s="275">
        <v>10500</v>
      </c>
      <c r="F25" s="275">
        <v>13900</v>
      </c>
      <c r="G25" s="275">
        <v>8200</v>
      </c>
      <c r="H25" s="275">
        <v>10400</v>
      </c>
      <c r="I25" s="275">
        <v>14800</v>
      </c>
      <c r="J25" s="275">
        <v>8500</v>
      </c>
    </row>
    <row r="26" spans="1:10" ht="15" customHeight="1">
      <c r="A26" s="268" t="s">
        <v>0</v>
      </c>
      <c r="B26" s="267">
        <v>6300</v>
      </c>
      <c r="C26" s="267">
        <v>7700</v>
      </c>
      <c r="D26" s="267">
        <v>10200</v>
      </c>
      <c r="E26" s="267">
        <v>8600</v>
      </c>
      <c r="F26" s="267">
        <v>13100</v>
      </c>
      <c r="G26" s="267">
        <v>7700</v>
      </c>
      <c r="H26" s="267">
        <v>9100</v>
      </c>
      <c r="I26" s="267">
        <v>13600</v>
      </c>
      <c r="J26" s="267">
        <v>7800</v>
      </c>
    </row>
    <row r="27" spans="1:10" ht="15" customHeight="1">
      <c r="A27" s="266" t="s">
        <v>118</v>
      </c>
      <c r="B27" s="95">
        <v>6600</v>
      </c>
      <c r="C27" s="95">
        <v>7800</v>
      </c>
      <c r="D27" s="95">
        <v>7800</v>
      </c>
      <c r="E27" s="95">
        <v>7600</v>
      </c>
      <c r="F27" s="95">
        <v>12300</v>
      </c>
      <c r="G27" s="95" t="s">
        <v>45</v>
      </c>
      <c r="H27" s="95">
        <v>8200</v>
      </c>
      <c r="I27" s="753">
        <v>12600</v>
      </c>
      <c r="J27" s="95" t="s">
        <v>45</v>
      </c>
    </row>
    <row r="28" spans="1:10" s="269" customFormat="1" ht="15" customHeight="1">
      <c r="A28" s="274"/>
      <c r="B28" s="273" t="s">
        <v>532</v>
      </c>
      <c r="C28" s="271"/>
      <c r="D28" s="272"/>
      <c r="E28" s="271"/>
      <c r="F28" s="271"/>
      <c r="G28" s="271"/>
      <c r="H28" s="271"/>
      <c r="I28" s="270"/>
      <c r="J28" s="270"/>
    </row>
    <row r="29" spans="1:10" ht="15" customHeight="1">
      <c r="A29" s="268" t="s">
        <v>0</v>
      </c>
      <c r="B29" s="267">
        <v>8100</v>
      </c>
      <c r="C29" s="267">
        <v>10000</v>
      </c>
      <c r="D29" s="267">
        <v>13100</v>
      </c>
      <c r="E29" s="267">
        <v>11100</v>
      </c>
      <c r="F29" s="267">
        <v>16900</v>
      </c>
      <c r="G29" s="267">
        <v>9900</v>
      </c>
      <c r="H29" s="267">
        <v>11700</v>
      </c>
      <c r="I29" s="267">
        <v>17400</v>
      </c>
      <c r="J29" s="267">
        <v>10000</v>
      </c>
    </row>
    <row r="30" spans="1:10" ht="15" customHeight="1">
      <c r="A30" s="266" t="s">
        <v>29</v>
      </c>
      <c r="B30" s="265">
        <v>8500</v>
      </c>
      <c r="C30" s="265">
        <v>10000</v>
      </c>
      <c r="D30" s="265">
        <v>10000</v>
      </c>
      <c r="E30" s="265">
        <v>9800</v>
      </c>
      <c r="F30" s="265">
        <v>15800</v>
      </c>
      <c r="G30" s="95" t="s">
        <v>45</v>
      </c>
      <c r="H30" s="265">
        <v>10500</v>
      </c>
      <c r="I30" s="265">
        <v>16200</v>
      </c>
      <c r="J30" s="264" t="s">
        <v>45</v>
      </c>
    </row>
    <row r="31" spans="1:10">
      <c r="B31" s="111"/>
    </row>
    <row r="32" spans="1:10">
      <c r="A32" s="263" t="s">
        <v>475</v>
      </c>
    </row>
    <row r="33" spans="1:10">
      <c r="A33" s="154" t="s">
        <v>521</v>
      </c>
    </row>
    <row r="34" spans="1:10">
      <c r="A34" s="738" t="s">
        <v>531</v>
      </c>
    </row>
    <row r="35" spans="1:10">
      <c r="A35" s="263"/>
      <c r="B35" s="86"/>
      <c r="C35" s="90"/>
      <c r="D35" s="90"/>
      <c r="E35" s="90"/>
      <c r="F35" s="262"/>
      <c r="G35" s="262"/>
      <c r="H35" s="90"/>
      <c r="I35" s="90"/>
      <c r="J35" s="90"/>
    </row>
    <row r="36" spans="1:10">
      <c r="A36" s="263"/>
    </row>
    <row r="37" spans="1:10">
      <c r="A37" s="263" t="s">
        <v>116</v>
      </c>
    </row>
  </sheetData>
  <mergeCells count="2">
    <mergeCell ref="C6:E6"/>
    <mergeCell ref="I7:J7"/>
  </mergeCells>
  <conditionalFormatting sqref="B30:F30 H30:J30">
    <cfRule type="expression" dxfId="94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&amp;C&amp;8-21-</oddHeader>
    <oddFooter>&amp;C&amp;8Statistische Ämter des Bundes und der Länder, Internationale Bildungsindikatoren, 2016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zoomScaleSheetLayoutView="75" workbookViewId="0">
      <pane xSplit="1" ySplit="9" topLeftCell="B10" activePane="bottomRight" state="frozen"/>
      <selection activeCell="C1" sqref="C1"/>
      <selection pane="topRight" activeCell="C1" sqref="C1"/>
      <selection pane="bottomLeft" activeCell="C1" sqref="C1"/>
      <selection pane="bottomRight" activeCell="G46" sqref="G46"/>
    </sheetView>
  </sheetViews>
  <sheetFormatPr baseColWidth="10" defaultRowHeight="12.75"/>
  <cols>
    <col min="1" max="1" width="24" style="94" customWidth="1"/>
    <col min="2" max="8" width="11.7109375" style="94" customWidth="1"/>
    <col min="9" max="16384" width="11.42578125" style="86"/>
  </cols>
  <sheetData>
    <row r="1" spans="1:8">
      <c r="A1" s="697" t="s">
        <v>396</v>
      </c>
      <c r="H1" s="301"/>
    </row>
    <row r="2" spans="1:8">
      <c r="H2" s="301"/>
    </row>
    <row r="3" spans="1:8" ht="15.75" customHeight="1">
      <c r="A3" s="288" t="s">
        <v>137</v>
      </c>
    </row>
    <row r="4" spans="1:8" ht="15" customHeight="1">
      <c r="A4" s="141" t="s">
        <v>136</v>
      </c>
    </row>
    <row r="5" spans="1:8" ht="15" customHeight="1">
      <c r="A5" s="141" t="s">
        <v>135</v>
      </c>
    </row>
    <row r="7" spans="1:8" s="285" customFormat="1" ht="38.25" customHeight="1">
      <c r="A7" s="287"/>
      <c r="B7" s="286" t="s">
        <v>128</v>
      </c>
      <c r="C7" s="799" t="s">
        <v>127</v>
      </c>
      <c r="D7" s="800"/>
      <c r="E7" s="801"/>
      <c r="F7" s="126" t="s">
        <v>24</v>
      </c>
      <c r="G7" s="126"/>
      <c r="H7" s="286" t="s">
        <v>134</v>
      </c>
    </row>
    <row r="8" spans="1:8" s="282" customFormat="1">
      <c r="A8" s="284"/>
      <c r="B8" s="124" t="s">
        <v>124</v>
      </c>
      <c r="C8" s="124" t="s">
        <v>18</v>
      </c>
      <c r="D8" s="124" t="s">
        <v>102</v>
      </c>
      <c r="E8" s="124" t="s">
        <v>123</v>
      </c>
      <c r="F8" s="124" t="s">
        <v>122</v>
      </c>
      <c r="G8" s="124" t="s">
        <v>122</v>
      </c>
      <c r="H8" s="124" t="s">
        <v>121</v>
      </c>
    </row>
    <row r="9" spans="1:8" s="282" customFormat="1">
      <c r="A9" s="281" t="s">
        <v>17</v>
      </c>
      <c r="B9" s="124"/>
      <c r="C9" s="124"/>
      <c r="D9" s="124"/>
      <c r="E9" s="124"/>
      <c r="F9" s="124"/>
      <c r="G9" s="124" t="s">
        <v>120</v>
      </c>
      <c r="H9" s="124"/>
    </row>
    <row r="10" spans="1:8" s="282" customFormat="1" ht="15.75" hidden="1" customHeight="1">
      <c r="A10" s="300"/>
      <c r="B10" s="299"/>
      <c r="C10" s="298"/>
      <c r="D10" s="299"/>
      <c r="E10" s="298"/>
      <c r="F10" s="298"/>
      <c r="G10" s="298"/>
      <c r="H10" s="298"/>
    </row>
    <row r="11" spans="1:8" ht="15" customHeight="1">
      <c r="A11" s="278" t="s">
        <v>2</v>
      </c>
      <c r="B11" s="277">
        <v>15.090688044706852</v>
      </c>
      <c r="C11" s="277">
        <v>19.413383635691343</v>
      </c>
      <c r="D11" s="277">
        <v>25.385579659750295</v>
      </c>
      <c r="E11" s="277">
        <v>21.617166818719731</v>
      </c>
      <c r="F11" s="277">
        <v>34.626099708058817</v>
      </c>
      <c r="G11" s="277">
        <v>19.642781644957054</v>
      </c>
      <c r="H11" s="277">
        <v>22.708115226757403</v>
      </c>
    </row>
    <row r="12" spans="1:8" ht="15" customHeight="1">
      <c r="A12" s="276" t="s">
        <v>1</v>
      </c>
      <c r="B12" s="275">
        <v>17.611373658168063</v>
      </c>
      <c r="C12" s="275">
        <v>21.723786539646856</v>
      </c>
      <c r="D12" s="275">
        <v>28.882714985556873</v>
      </c>
      <c r="E12" s="275">
        <v>24.236845878382738</v>
      </c>
      <c r="F12" s="275">
        <v>35.372360632269498</v>
      </c>
      <c r="G12" s="275">
        <v>20.67603577788412</v>
      </c>
      <c r="H12" s="275">
        <v>24.720405607144524</v>
      </c>
    </row>
    <row r="13" spans="1:8" ht="15" customHeight="1">
      <c r="A13" s="278" t="s">
        <v>3</v>
      </c>
      <c r="B13" s="277">
        <v>20.718373233324094</v>
      </c>
      <c r="C13" s="277">
        <v>28.125788406965054</v>
      </c>
      <c r="D13" s="277">
        <v>31.652854162422866</v>
      </c>
      <c r="E13" s="277">
        <v>29.392931231404486</v>
      </c>
      <c r="F13" s="277">
        <v>38.262355067691033</v>
      </c>
      <c r="G13" s="277">
        <v>20.837683150332492</v>
      </c>
      <c r="H13" s="277">
        <v>29.780983572455266</v>
      </c>
    </row>
    <row r="14" spans="1:8" ht="15" customHeight="1">
      <c r="A14" s="276" t="s">
        <v>4</v>
      </c>
      <c r="B14" s="275">
        <v>24.383947572246594</v>
      </c>
      <c r="C14" s="275">
        <v>32.715302784709728</v>
      </c>
      <c r="D14" s="275">
        <v>41.113573882689622</v>
      </c>
      <c r="E14" s="275">
        <v>35.250742904304239</v>
      </c>
      <c r="F14" s="275">
        <v>46.567688839752591</v>
      </c>
      <c r="G14" s="275">
        <v>29.857658795421749</v>
      </c>
      <c r="H14" s="275">
        <v>34.112460276949278</v>
      </c>
    </row>
    <row r="15" spans="1:8" ht="15" customHeight="1">
      <c r="A15" s="278" t="s">
        <v>5</v>
      </c>
      <c r="B15" s="277">
        <v>14.736746672804795</v>
      </c>
      <c r="C15" s="277">
        <v>17.588588489804039</v>
      </c>
      <c r="D15" s="277">
        <v>21.058784356561333</v>
      </c>
      <c r="E15" s="277">
        <v>19.078459122633426</v>
      </c>
      <c r="F15" s="277">
        <v>31.945817526509021</v>
      </c>
      <c r="G15" s="277">
        <v>18.289792047998308</v>
      </c>
      <c r="H15" s="277">
        <v>21.85695113843882</v>
      </c>
    </row>
    <row r="16" spans="1:8" ht="15" customHeight="1">
      <c r="A16" s="276" t="s">
        <v>6</v>
      </c>
      <c r="B16" s="275">
        <v>14.73991098306926</v>
      </c>
      <c r="C16" s="275">
        <v>15.456363553375992</v>
      </c>
      <c r="D16" s="275">
        <v>17.003361780485296</v>
      </c>
      <c r="E16" s="275">
        <v>16.092899930440549</v>
      </c>
      <c r="F16" s="275">
        <v>24.71396094124146</v>
      </c>
      <c r="G16" s="275">
        <v>14.82613272373456</v>
      </c>
      <c r="H16" s="275">
        <v>18.13843901127802</v>
      </c>
    </row>
    <row r="17" spans="1:8" ht="15" customHeight="1">
      <c r="A17" s="278" t="s">
        <v>7</v>
      </c>
      <c r="B17" s="277">
        <v>16.460304444266391</v>
      </c>
      <c r="C17" s="277">
        <v>19.307680042681486</v>
      </c>
      <c r="D17" s="277">
        <v>24.993844918858887</v>
      </c>
      <c r="E17" s="277">
        <v>21.494108557401152</v>
      </c>
      <c r="F17" s="277">
        <v>29.986252881787724</v>
      </c>
      <c r="G17" s="277">
        <v>19.13144415785839</v>
      </c>
      <c r="H17" s="277">
        <v>22.296703482195099</v>
      </c>
    </row>
    <row r="18" spans="1:8" ht="15" customHeight="1">
      <c r="A18" s="276" t="s">
        <v>8</v>
      </c>
      <c r="B18" s="275">
        <v>26.688525459894862</v>
      </c>
      <c r="C18" s="275">
        <v>35.365650112226845</v>
      </c>
      <c r="D18" s="275">
        <v>41.948931880830969</v>
      </c>
      <c r="E18" s="275">
        <v>37.51993108410273</v>
      </c>
      <c r="F18" s="275">
        <v>61.348103252370571</v>
      </c>
      <c r="G18" s="275">
        <v>35.453119708678074</v>
      </c>
      <c r="H18" s="275">
        <v>38.739528455361437</v>
      </c>
    </row>
    <row r="19" spans="1:8" ht="15" customHeight="1">
      <c r="A19" s="278" t="s">
        <v>9</v>
      </c>
      <c r="B19" s="277">
        <v>20.171390111497644</v>
      </c>
      <c r="C19" s="277">
        <v>24.074636912643527</v>
      </c>
      <c r="D19" s="277">
        <v>33.6440240158134</v>
      </c>
      <c r="E19" s="277">
        <v>27.370643232832212</v>
      </c>
      <c r="F19" s="277">
        <v>55.653501232576467</v>
      </c>
      <c r="G19" s="277">
        <v>32.503396607486415</v>
      </c>
      <c r="H19" s="277">
        <v>29.453736889702792</v>
      </c>
    </row>
    <row r="20" spans="1:8" ht="15" customHeight="1">
      <c r="A20" s="276" t="s">
        <v>10</v>
      </c>
      <c r="B20" s="275">
        <v>15.641298243379678</v>
      </c>
      <c r="C20" s="275">
        <v>19.27824576539976</v>
      </c>
      <c r="D20" s="275">
        <v>26.404726957990363</v>
      </c>
      <c r="E20" s="275">
        <v>22.023290104308291</v>
      </c>
      <c r="F20" s="275">
        <v>33.065018713832167</v>
      </c>
      <c r="G20" s="275">
        <v>19.449458005675208</v>
      </c>
      <c r="H20" s="275">
        <v>22.919974732506027</v>
      </c>
    </row>
    <row r="21" spans="1:8" ht="15" customHeight="1">
      <c r="A21" s="278" t="s">
        <v>11</v>
      </c>
      <c r="B21" s="277">
        <v>20.726556952133052</v>
      </c>
      <c r="C21" s="277">
        <v>22.631184539491525</v>
      </c>
      <c r="D21" s="277">
        <v>32.944525477389966</v>
      </c>
      <c r="E21" s="277">
        <v>26.208111342576132</v>
      </c>
      <c r="F21" s="277">
        <v>34.575420826567438</v>
      </c>
      <c r="G21" s="277">
        <v>20.975022554286948</v>
      </c>
      <c r="H21" s="277">
        <v>26.688631870411236</v>
      </c>
    </row>
    <row r="22" spans="1:8" ht="15" customHeight="1">
      <c r="A22" s="276" t="s">
        <v>12</v>
      </c>
      <c r="B22" s="275">
        <v>17.958505836700343</v>
      </c>
      <c r="C22" s="275">
        <v>20.824571602103514</v>
      </c>
      <c r="D22" s="275">
        <v>27.579651516744843</v>
      </c>
      <c r="E22" s="275">
        <v>23.859797088112312</v>
      </c>
      <c r="F22" s="275">
        <v>36.155315899112509</v>
      </c>
      <c r="G22" s="275">
        <v>21.230222414349274</v>
      </c>
      <c r="H22" s="275">
        <v>25.0860586905054</v>
      </c>
    </row>
    <row r="23" spans="1:8" ht="15" customHeight="1">
      <c r="A23" s="278" t="s">
        <v>13</v>
      </c>
      <c r="B23" s="277">
        <v>23.568451544943006</v>
      </c>
      <c r="C23" s="277">
        <v>30.873304201275268</v>
      </c>
      <c r="D23" s="277">
        <v>40.808040788690121</v>
      </c>
      <c r="E23" s="277">
        <v>34.117195074072193</v>
      </c>
      <c r="F23" s="277">
        <v>56.179452834890895</v>
      </c>
      <c r="G23" s="277">
        <v>29.279384660612603</v>
      </c>
      <c r="H23" s="277">
        <v>36.17206137880035</v>
      </c>
    </row>
    <row r="24" spans="1:8" ht="15" customHeight="1">
      <c r="A24" s="276" t="s">
        <v>14</v>
      </c>
      <c r="B24" s="275">
        <v>30.175942308752269</v>
      </c>
      <c r="C24" s="275">
        <v>37.870819820954281</v>
      </c>
      <c r="D24" s="275">
        <v>43.816812168094074</v>
      </c>
      <c r="E24" s="275">
        <v>39.887963405057853</v>
      </c>
      <c r="F24" s="275">
        <v>53.990814518142884</v>
      </c>
      <c r="G24" s="275">
        <v>34.0185595987627</v>
      </c>
      <c r="H24" s="275">
        <v>39.991471378490644</v>
      </c>
    </row>
    <row r="25" spans="1:8" ht="15" customHeight="1">
      <c r="A25" s="278" t="s">
        <v>15</v>
      </c>
      <c r="B25" s="277">
        <v>20.019440774766</v>
      </c>
      <c r="C25" s="277">
        <v>24.142942970759112</v>
      </c>
      <c r="D25" s="277">
        <v>32.511172669864649</v>
      </c>
      <c r="E25" s="277">
        <v>27.207397371785031</v>
      </c>
      <c r="F25" s="277">
        <v>40.36287121485843</v>
      </c>
      <c r="G25" s="277">
        <v>23.694295789971985</v>
      </c>
      <c r="H25" s="277">
        <v>27.286881696309489</v>
      </c>
    </row>
    <row r="26" spans="1:8" ht="15" customHeight="1">
      <c r="A26" s="276" t="s">
        <v>16</v>
      </c>
      <c r="B26" s="275">
        <v>29.20464234928691</v>
      </c>
      <c r="C26" s="275">
        <v>38.993527785160595</v>
      </c>
      <c r="D26" s="275">
        <v>49.717790154631949</v>
      </c>
      <c r="E26" s="275">
        <v>42.563428568406863</v>
      </c>
      <c r="F26" s="275">
        <v>56.32943380984878</v>
      </c>
      <c r="G26" s="275">
        <v>33.327801394929622</v>
      </c>
      <c r="H26" s="275">
        <v>41.705841646224378</v>
      </c>
    </row>
    <row r="27" spans="1:8" ht="15" customHeight="1">
      <c r="A27" s="268" t="s">
        <v>0</v>
      </c>
      <c r="B27" s="267">
        <v>18.007982203204598</v>
      </c>
      <c r="C27" s="267">
        <v>22.148489026046118</v>
      </c>
      <c r="D27" s="267">
        <v>29.095582072480948</v>
      </c>
      <c r="E27" s="267">
        <v>24.681328928709618</v>
      </c>
      <c r="F27" s="267">
        <v>37.5440068340409</v>
      </c>
      <c r="G27" s="267">
        <v>21.955758294543244</v>
      </c>
      <c r="H27" s="267">
        <v>25.655924433606586</v>
      </c>
    </row>
    <row r="28" spans="1:8" s="295" customFormat="1" ht="3.95" customHeight="1">
      <c r="A28" s="297"/>
      <c r="B28" s="296"/>
      <c r="C28" s="296"/>
      <c r="D28" s="296"/>
      <c r="E28" s="296"/>
      <c r="F28" s="296"/>
      <c r="G28" s="296"/>
      <c r="H28" s="296"/>
    </row>
    <row r="29" spans="1:8" ht="15" customHeight="1">
      <c r="A29" s="294" t="s">
        <v>133</v>
      </c>
      <c r="B29" s="267"/>
      <c r="C29" s="267"/>
      <c r="D29" s="267"/>
      <c r="E29" s="267"/>
      <c r="F29" s="267"/>
      <c r="G29" s="267"/>
      <c r="H29" s="267"/>
    </row>
    <row r="30" spans="1:8" ht="25.5" customHeight="1">
      <c r="A30" s="293" t="s">
        <v>132</v>
      </c>
      <c r="B30" s="95">
        <v>18.007982203204598</v>
      </c>
      <c r="C30" s="95">
        <v>22.148489026046118</v>
      </c>
      <c r="D30" s="95">
        <v>29.095582072480948</v>
      </c>
      <c r="E30" s="95">
        <v>24.681328928709618</v>
      </c>
      <c r="F30" s="95">
        <v>37.5440068340409</v>
      </c>
      <c r="G30" s="95">
        <v>21.955758294543244</v>
      </c>
      <c r="H30" s="95">
        <v>25.655924433606586</v>
      </c>
    </row>
    <row r="31" spans="1:8" ht="15" customHeight="1">
      <c r="A31" s="266" t="s">
        <v>29</v>
      </c>
      <c r="B31" s="95">
        <v>22.053964543711473</v>
      </c>
      <c r="C31" s="95">
        <v>25.528150061784803</v>
      </c>
      <c r="D31" s="95">
        <v>25.754723590098049</v>
      </c>
      <c r="E31" s="95">
        <v>25.248507596251002</v>
      </c>
      <c r="F31" s="95">
        <v>40.775793051275983</v>
      </c>
      <c r="G31" s="95" t="s">
        <v>45</v>
      </c>
      <c r="H31" s="95">
        <v>28.65719558259784</v>
      </c>
    </row>
    <row r="32" spans="1:8" ht="12.75" customHeight="1">
      <c r="A32" s="292"/>
      <c r="B32" s="291"/>
      <c r="C32" s="291"/>
      <c r="D32" s="291"/>
      <c r="E32" s="291"/>
      <c r="F32" s="291"/>
      <c r="G32" s="291"/>
      <c r="H32" s="291"/>
    </row>
    <row r="33" spans="1:8" ht="12.75" customHeight="1"/>
    <row r="34" spans="1:8">
      <c r="A34" s="290" t="s">
        <v>131</v>
      </c>
      <c r="B34" s="289"/>
      <c r="C34" s="289"/>
      <c r="D34" s="289"/>
      <c r="E34" s="289"/>
      <c r="F34" s="289"/>
      <c r="G34" s="289"/>
      <c r="H34" s="289"/>
    </row>
  </sheetData>
  <mergeCells count="1">
    <mergeCell ref="C7:E7"/>
  </mergeCells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&amp;C&amp;8-22-</oddHeader>
    <oddFooter>&amp;C&amp;8Statistische Ämter des Bundes und der Länder, Internationale Bildungsindikatoren, 2016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zoomScaleNormal="100" zoomScaleSheetLayoutView="75" workbookViewId="0">
      <pane xSplit="1" ySplit="7" topLeftCell="B8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RowHeight="12.75"/>
  <cols>
    <col min="1" max="1" width="24" style="94" customWidth="1"/>
    <col min="2" max="4" width="25.7109375" style="94" customWidth="1"/>
    <col min="5" max="16384" width="11.42578125" style="86"/>
  </cols>
  <sheetData>
    <row r="1" spans="1:4">
      <c r="A1" s="697" t="s">
        <v>396</v>
      </c>
      <c r="D1" s="301"/>
    </row>
    <row r="2" spans="1:4">
      <c r="D2" s="301"/>
    </row>
    <row r="3" spans="1:4" ht="15.75" customHeight="1">
      <c r="A3" s="288" t="s">
        <v>143</v>
      </c>
    </row>
    <row r="4" spans="1:4" ht="15" customHeight="1">
      <c r="A4" s="141" t="s">
        <v>142</v>
      </c>
    </row>
    <row r="6" spans="1:4" s="285" customFormat="1" ht="38.25">
      <c r="A6" s="287"/>
      <c r="B6" s="286" t="s">
        <v>141</v>
      </c>
      <c r="C6" s="126" t="s">
        <v>140</v>
      </c>
      <c r="D6" s="286" t="s">
        <v>463</v>
      </c>
    </row>
    <row r="7" spans="1:4" s="282" customFormat="1">
      <c r="A7" s="281" t="s">
        <v>17</v>
      </c>
      <c r="B7" s="305" t="s">
        <v>139</v>
      </c>
      <c r="C7" s="305" t="s">
        <v>122</v>
      </c>
      <c r="D7" s="305" t="s">
        <v>121</v>
      </c>
    </row>
    <row r="8" spans="1:4" ht="15" customHeight="1">
      <c r="A8" s="278" t="s">
        <v>2</v>
      </c>
      <c r="B8" s="304">
        <v>2.6557043710767525</v>
      </c>
      <c r="C8" s="304">
        <v>1.2371049277339106</v>
      </c>
      <c r="D8" s="304">
        <v>3.9525022291650593</v>
      </c>
    </row>
    <row r="9" spans="1:4" ht="15" customHeight="1">
      <c r="A9" s="276" t="s">
        <v>1</v>
      </c>
      <c r="B9" s="303">
        <v>2.759756880342751</v>
      </c>
      <c r="C9" s="303">
        <v>1.1109085038305595</v>
      </c>
      <c r="D9" s="303">
        <v>3.926831235179197</v>
      </c>
    </row>
    <row r="10" spans="1:4" ht="15" customHeight="1">
      <c r="A10" s="278" t="s">
        <v>3</v>
      </c>
      <c r="B10" s="304">
        <v>3.0870785523555986</v>
      </c>
      <c r="C10" s="304">
        <v>1.8983050617664192</v>
      </c>
      <c r="D10" s="304">
        <v>5.0662465762496369</v>
      </c>
    </row>
    <row r="11" spans="1:4" ht="15" customHeight="1">
      <c r="A11" s="276" t="s">
        <v>4</v>
      </c>
      <c r="B11" s="303">
        <v>3.3743449573924216</v>
      </c>
      <c r="C11" s="303">
        <v>1.1970775015333213</v>
      </c>
      <c r="D11" s="303">
        <v>4.670847812766957</v>
      </c>
    </row>
    <row r="12" spans="1:4" ht="15" customHeight="1">
      <c r="A12" s="278" t="s">
        <v>5</v>
      </c>
      <c r="B12" s="304">
        <v>2.3684671586745907</v>
      </c>
      <c r="C12" s="304">
        <v>1.6244728624752185</v>
      </c>
      <c r="D12" s="304">
        <v>4.154705382434531</v>
      </c>
    </row>
    <row r="13" spans="1:4" ht="15" customHeight="1">
      <c r="A13" s="276" t="s">
        <v>6</v>
      </c>
      <c r="B13" s="303">
        <v>1.9247445154740799</v>
      </c>
      <c r="C13" s="303">
        <v>1.226543152329967</v>
      </c>
      <c r="D13" s="303">
        <v>3.2575356820353347</v>
      </c>
    </row>
    <row r="14" spans="1:4" ht="15" customHeight="1">
      <c r="A14" s="278" t="s">
        <v>7</v>
      </c>
      <c r="B14" s="304">
        <v>2.6276325414674178</v>
      </c>
      <c r="C14" s="304">
        <v>1.2393559429285617</v>
      </c>
      <c r="D14" s="304">
        <v>3.9513679537606357</v>
      </c>
    </row>
    <row r="15" spans="1:4" ht="15" customHeight="1">
      <c r="A15" s="276" t="s">
        <v>8</v>
      </c>
      <c r="B15" s="303">
        <v>3.4695787244783864</v>
      </c>
      <c r="C15" s="303">
        <v>1.7911229106353022</v>
      </c>
      <c r="D15" s="303">
        <v>5.3546820919949321</v>
      </c>
    </row>
    <row r="16" spans="1:4" ht="15" customHeight="1">
      <c r="A16" s="278" t="s">
        <v>9</v>
      </c>
      <c r="B16" s="304">
        <v>3.4259342711244964</v>
      </c>
      <c r="C16" s="304">
        <v>1.3361673514368655</v>
      </c>
      <c r="D16" s="304">
        <v>4.8532466354462764</v>
      </c>
    </row>
    <row r="17" spans="1:4" ht="15" customHeight="1">
      <c r="A17" s="276" t="s">
        <v>10</v>
      </c>
      <c r="B17" s="303">
        <v>2.9195692617542917</v>
      </c>
      <c r="C17" s="303">
        <v>1.335613907058268</v>
      </c>
      <c r="D17" s="303">
        <v>4.3272625108578868</v>
      </c>
    </row>
    <row r="18" spans="1:4" ht="15" customHeight="1">
      <c r="A18" s="278" t="s">
        <v>11</v>
      </c>
      <c r="B18" s="304">
        <v>3.0823090496288468</v>
      </c>
      <c r="C18" s="304">
        <v>1.174735048365765</v>
      </c>
      <c r="D18" s="304">
        <v>4.3664083246125465</v>
      </c>
    </row>
    <row r="19" spans="1:4" ht="15" customHeight="1">
      <c r="A19" s="276" t="s">
        <v>12</v>
      </c>
      <c r="B19" s="303">
        <v>2.7959099070410107</v>
      </c>
      <c r="C19" s="303">
        <v>1.1757830857450364</v>
      </c>
      <c r="D19" s="303">
        <v>4.0999833922726436</v>
      </c>
    </row>
    <row r="20" spans="1:4" ht="15" customHeight="1">
      <c r="A20" s="278" t="s">
        <v>13</v>
      </c>
      <c r="B20" s="304">
        <v>3.1228619944173563</v>
      </c>
      <c r="C20" s="304">
        <v>1.8492568801088516</v>
      </c>
      <c r="D20" s="304">
        <v>5.0435607187569174</v>
      </c>
    </row>
    <row r="21" spans="1:4" ht="15" customHeight="1">
      <c r="A21" s="276" t="s">
        <v>14</v>
      </c>
      <c r="B21" s="303">
        <v>3.6396676558259027</v>
      </c>
      <c r="C21" s="303">
        <v>1.5683318267882753</v>
      </c>
      <c r="D21" s="303">
        <v>5.3296593665235727</v>
      </c>
    </row>
    <row r="22" spans="1:4" ht="15" customHeight="1">
      <c r="A22" s="278" t="s">
        <v>15</v>
      </c>
      <c r="B22" s="304">
        <v>3.3816077010010401</v>
      </c>
      <c r="C22" s="304">
        <v>1.0051303838490548</v>
      </c>
      <c r="D22" s="304">
        <v>4.4775197667952886</v>
      </c>
    </row>
    <row r="23" spans="1:4" ht="15" customHeight="1">
      <c r="A23" s="276" t="s">
        <v>16</v>
      </c>
      <c r="B23" s="303">
        <v>3.9471441772020723</v>
      </c>
      <c r="C23" s="303">
        <v>1.7363670152367099</v>
      </c>
      <c r="D23" s="303">
        <v>5.7735177455395457</v>
      </c>
    </row>
    <row r="24" spans="1:4" ht="15" customHeight="1">
      <c r="A24" s="268" t="s">
        <v>0</v>
      </c>
      <c r="B24" s="194">
        <v>2.9113004420301523</v>
      </c>
      <c r="C24" s="194">
        <v>1.3094455673499237</v>
      </c>
      <c r="D24" s="194">
        <v>4.2982971050691559</v>
      </c>
    </row>
    <row r="25" spans="1:4" ht="15" customHeight="1">
      <c r="A25" s="266" t="s">
        <v>29</v>
      </c>
      <c r="B25" s="144">
        <v>3.4470380201204835</v>
      </c>
      <c r="C25" s="144">
        <v>1.3441892704807523</v>
      </c>
      <c r="D25" s="144">
        <v>4.8074821871262765</v>
      </c>
    </row>
    <row r="26" spans="1:4">
      <c r="B26" s="111"/>
      <c r="C26" s="302"/>
      <c r="D26" s="302"/>
    </row>
    <row r="27" spans="1:4" s="90" customFormat="1">
      <c r="A27" s="94" t="s">
        <v>138</v>
      </c>
      <c r="B27" s="111"/>
      <c r="C27" s="94"/>
      <c r="D27" s="94"/>
    </row>
    <row r="28" spans="1:4" s="90" customFormat="1">
      <c r="A28" s="94"/>
      <c r="B28" s="111"/>
      <c r="C28" s="94"/>
      <c r="D28" s="94"/>
    </row>
    <row r="29" spans="1:4" s="90" customFormat="1">
      <c r="A29" s="94"/>
      <c r="B29" s="111"/>
      <c r="C29" s="94"/>
      <c r="D29" s="94"/>
    </row>
    <row r="30" spans="1:4" s="90" customFormat="1">
      <c r="A30" s="290" t="s">
        <v>131</v>
      </c>
      <c r="B30" s="111"/>
      <c r="C30" s="94"/>
      <c r="D30" s="94"/>
    </row>
  </sheetData>
  <conditionalFormatting sqref="D25">
    <cfRule type="expression" dxfId="93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&amp;C&amp;8-23-</oddHeader>
    <oddFooter>&amp;C&amp;8Statistische Ämter des Bundes und der Länder, Internationale Bildungsindikatoren, 2016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Normal="100" zoomScaleSheetLayoutView="100" workbookViewId="0">
      <pane xSplit="1" ySplit="9" topLeftCell="B10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8.7109375" defaultRowHeight="12.75"/>
  <cols>
    <col min="1" max="1" width="26.28515625" style="307" customWidth="1"/>
    <col min="2" max="2" width="13.7109375" style="307" customWidth="1"/>
    <col min="3" max="3" width="13" style="307" customWidth="1"/>
    <col min="4" max="10" width="11.85546875" style="307" customWidth="1"/>
    <col min="11" max="16384" width="8.7109375" style="306"/>
  </cols>
  <sheetData>
    <row r="1" spans="1:10">
      <c r="A1" s="697" t="s">
        <v>396</v>
      </c>
      <c r="J1" s="343"/>
    </row>
    <row r="2" spans="1:10">
      <c r="J2" s="343"/>
    </row>
    <row r="3" spans="1:10" ht="15.75" customHeight="1">
      <c r="A3" s="342" t="s">
        <v>164</v>
      </c>
    </row>
    <row r="4" spans="1:10" ht="15" customHeight="1">
      <c r="A4" s="341" t="s">
        <v>163</v>
      </c>
      <c r="B4" s="341"/>
      <c r="C4" s="341"/>
      <c r="D4" s="341"/>
      <c r="E4" s="341"/>
      <c r="F4" s="341"/>
      <c r="G4" s="341"/>
      <c r="H4" s="311"/>
      <c r="I4" s="311"/>
      <c r="J4" s="311"/>
    </row>
    <row r="5" spans="1:10" ht="12" customHeight="1">
      <c r="A5" s="311" t="s">
        <v>162</v>
      </c>
      <c r="B5" s="311"/>
      <c r="C5" s="311"/>
      <c r="D5" s="311"/>
      <c r="E5" s="311"/>
      <c r="F5" s="311"/>
      <c r="G5" s="311"/>
      <c r="H5" s="311"/>
      <c r="I5" s="311"/>
      <c r="J5" s="311"/>
    </row>
    <row r="6" spans="1:10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0" ht="12.75" customHeight="1">
      <c r="A7" s="311"/>
      <c r="B7" s="804" t="s">
        <v>502</v>
      </c>
      <c r="C7" s="804" t="s">
        <v>161</v>
      </c>
      <c r="D7" s="340" t="s">
        <v>160</v>
      </c>
      <c r="E7" s="340"/>
      <c r="F7" s="339"/>
      <c r="G7" s="339"/>
      <c r="H7" s="339"/>
      <c r="I7" s="339"/>
      <c r="J7" s="339"/>
    </row>
    <row r="8" spans="1:10" ht="51" customHeight="1">
      <c r="A8" s="337"/>
      <c r="B8" s="804"/>
      <c r="C8" s="804"/>
      <c r="D8" s="338" t="s">
        <v>498</v>
      </c>
      <c r="E8" s="338" t="s">
        <v>159</v>
      </c>
      <c r="F8" s="338" t="s">
        <v>158</v>
      </c>
      <c r="G8" s="338" t="s">
        <v>157</v>
      </c>
      <c r="H8" s="338" t="s">
        <v>156</v>
      </c>
      <c r="I8" s="338" t="s">
        <v>155</v>
      </c>
      <c r="J8" s="338" t="s">
        <v>499</v>
      </c>
    </row>
    <row r="9" spans="1:10" ht="12.75" customHeight="1">
      <c r="A9" s="337" t="s">
        <v>17</v>
      </c>
      <c r="B9" s="804"/>
      <c r="C9" s="804"/>
      <c r="D9" s="336" t="s">
        <v>154</v>
      </c>
      <c r="E9" s="336"/>
      <c r="F9" s="336"/>
      <c r="G9" s="336"/>
      <c r="H9" s="336"/>
      <c r="I9" s="336"/>
      <c r="J9" s="336"/>
    </row>
    <row r="10" spans="1:10" ht="15" customHeight="1">
      <c r="A10" s="335" t="s">
        <v>2</v>
      </c>
      <c r="B10" s="334">
        <v>15</v>
      </c>
      <c r="C10" s="334" t="s">
        <v>503</v>
      </c>
      <c r="D10" s="333">
        <v>32.46695150452819</v>
      </c>
      <c r="E10" s="333">
        <v>96.568148510014652</v>
      </c>
      <c r="F10" s="770">
        <v>100.02421867478191</v>
      </c>
      <c r="G10" s="333">
        <v>90.344293570426629</v>
      </c>
      <c r="H10" s="333">
        <v>33.769151700525804</v>
      </c>
      <c r="I10" s="333">
        <v>2.1518404594445224</v>
      </c>
      <c r="J10" s="333">
        <v>7.4840423455093064E-2</v>
      </c>
    </row>
    <row r="11" spans="1:10" ht="15" customHeight="1">
      <c r="A11" s="332" t="s">
        <v>1</v>
      </c>
      <c r="B11" s="331">
        <v>15</v>
      </c>
      <c r="C11" s="331" t="s">
        <v>503</v>
      </c>
      <c r="D11" s="330">
        <v>31.009619823113425</v>
      </c>
      <c r="E11" s="330">
        <v>93.582565656375564</v>
      </c>
      <c r="F11" s="330">
        <v>98.173959936890114</v>
      </c>
      <c r="G11" s="330">
        <v>87.789749347523497</v>
      </c>
      <c r="H11" s="330">
        <v>28.015858817164041</v>
      </c>
      <c r="I11" s="330">
        <v>1.7288082721875608</v>
      </c>
      <c r="J11" s="330">
        <v>5.8314623003557532E-2</v>
      </c>
    </row>
    <row r="12" spans="1:10" ht="15" customHeight="1">
      <c r="A12" s="335" t="s">
        <v>3</v>
      </c>
      <c r="B12" s="334">
        <v>15</v>
      </c>
      <c r="C12" s="334" t="s">
        <v>503</v>
      </c>
      <c r="D12" s="333">
        <v>50.81429373688411</v>
      </c>
      <c r="E12" s="333">
        <v>96.27813631355265</v>
      </c>
      <c r="F12" s="770">
        <v>99.969511429627005</v>
      </c>
      <c r="G12" s="333">
        <v>87.229350029621799</v>
      </c>
      <c r="H12" s="333">
        <v>35.707845780563922</v>
      </c>
      <c r="I12" s="333">
        <v>5.8111523788375479</v>
      </c>
      <c r="J12" s="333">
        <v>0.34943365016045036</v>
      </c>
    </row>
    <row r="13" spans="1:10" ht="15" customHeight="1">
      <c r="A13" s="332" t="s">
        <v>4</v>
      </c>
      <c r="B13" s="331">
        <v>14</v>
      </c>
      <c r="C13" s="769" t="s">
        <v>504</v>
      </c>
      <c r="D13" s="330">
        <v>62.884551480490401</v>
      </c>
      <c r="E13" s="330">
        <v>97.723196492626542</v>
      </c>
      <c r="F13" s="330">
        <v>97.924758794345692</v>
      </c>
      <c r="G13" s="330">
        <v>85.762508547102229</v>
      </c>
      <c r="H13" s="330">
        <v>26.847317501709256</v>
      </c>
      <c r="I13" s="330">
        <v>3.52657764981896</v>
      </c>
      <c r="J13" s="330">
        <v>7.0862789833311679E-2</v>
      </c>
    </row>
    <row r="14" spans="1:10" ht="15" customHeight="1">
      <c r="A14" s="335" t="s">
        <v>153</v>
      </c>
      <c r="B14" s="334">
        <v>14</v>
      </c>
      <c r="C14" s="768" t="s">
        <v>505</v>
      </c>
      <c r="D14" s="333">
        <v>30.533063427800272</v>
      </c>
      <c r="E14" s="333">
        <v>93.556063201979825</v>
      </c>
      <c r="F14" s="333">
        <v>101.27991713831244</v>
      </c>
      <c r="G14" s="333">
        <v>97.072554254933323</v>
      </c>
      <c r="H14" s="333">
        <v>46.214767002873394</v>
      </c>
      <c r="I14" s="333">
        <v>4.4157917905841737</v>
      </c>
      <c r="J14" s="333">
        <v>0.22907675291157906</v>
      </c>
    </row>
    <row r="15" spans="1:10" ht="15" customHeight="1">
      <c r="A15" s="332" t="s">
        <v>152</v>
      </c>
      <c r="B15" s="331">
        <v>15</v>
      </c>
      <c r="C15" s="331" t="s">
        <v>503</v>
      </c>
      <c r="D15" s="330">
        <v>47.677606406058928</v>
      </c>
      <c r="E15" s="330">
        <v>98.592521264644517</v>
      </c>
      <c r="F15" s="330">
        <v>101.00511978686617</v>
      </c>
      <c r="G15" s="330">
        <v>93.248461341202756</v>
      </c>
      <c r="H15" s="330">
        <v>41.991737227790232</v>
      </c>
      <c r="I15" s="330">
        <v>6.1975481413549973</v>
      </c>
      <c r="J15" s="330">
        <v>0.56846448185583731</v>
      </c>
    </row>
    <row r="16" spans="1:10" ht="15" customHeight="1">
      <c r="A16" s="335" t="s">
        <v>7</v>
      </c>
      <c r="B16" s="334">
        <v>15</v>
      </c>
      <c r="C16" s="334" t="s">
        <v>503</v>
      </c>
      <c r="D16" s="333">
        <v>32.898481061334358</v>
      </c>
      <c r="E16" s="333">
        <v>95.601197163999842</v>
      </c>
      <c r="F16" s="333">
        <v>98.541263350227297</v>
      </c>
      <c r="G16" s="333">
        <v>88.135571530490481</v>
      </c>
      <c r="H16" s="333">
        <v>36.775507869724059</v>
      </c>
      <c r="I16" s="333">
        <v>4.4620991836952468</v>
      </c>
      <c r="J16" s="333">
        <v>0.20588686725548688</v>
      </c>
    </row>
    <row r="17" spans="1:10" ht="15" customHeight="1">
      <c r="A17" s="332" t="s">
        <v>8</v>
      </c>
      <c r="B17" s="331">
        <v>14</v>
      </c>
      <c r="C17" s="769" t="s">
        <v>504</v>
      </c>
      <c r="D17" s="330">
        <v>61.146380332836948</v>
      </c>
      <c r="E17" s="330">
        <v>96.91285805940295</v>
      </c>
      <c r="F17" s="330">
        <v>98.512495041650141</v>
      </c>
      <c r="G17" s="330">
        <v>87.557680239211493</v>
      </c>
      <c r="H17" s="330">
        <v>27.50823110229118</v>
      </c>
      <c r="I17" s="330">
        <v>2.6921535581552378</v>
      </c>
      <c r="J17" s="330">
        <v>0.1044388528662215</v>
      </c>
    </row>
    <row r="18" spans="1:10" ht="15" customHeight="1">
      <c r="A18" s="335" t="s">
        <v>9</v>
      </c>
      <c r="B18" s="334">
        <v>15</v>
      </c>
      <c r="C18" s="334" t="s">
        <v>503</v>
      </c>
      <c r="D18" s="333">
        <v>31.93151463333032</v>
      </c>
      <c r="E18" s="333">
        <v>95.725379484011228</v>
      </c>
      <c r="F18" s="333">
        <v>99.343609290075619</v>
      </c>
      <c r="G18" s="333">
        <v>87.210798003216112</v>
      </c>
      <c r="H18" s="333">
        <v>30.61697579709972</v>
      </c>
      <c r="I18" s="333">
        <v>1.9910400478828478</v>
      </c>
      <c r="J18" s="333">
        <v>8.4125333994726451E-2</v>
      </c>
    </row>
    <row r="19" spans="1:10" ht="15" customHeight="1">
      <c r="A19" s="332" t="s">
        <v>151</v>
      </c>
      <c r="B19" s="331">
        <v>16</v>
      </c>
      <c r="C19" s="769" t="s">
        <v>506</v>
      </c>
      <c r="D19" s="330">
        <v>27.802455306113117</v>
      </c>
      <c r="E19" s="330">
        <v>95.341980320649554</v>
      </c>
      <c r="F19" s="330">
        <v>99.053878523635433</v>
      </c>
      <c r="G19" s="330">
        <v>93.4942360256575</v>
      </c>
      <c r="H19" s="330">
        <v>38.565015689319146</v>
      </c>
      <c r="I19" s="330">
        <v>5.924303835511</v>
      </c>
      <c r="J19" s="330">
        <v>0.36158641808466718</v>
      </c>
    </row>
    <row r="20" spans="1:10" ht="15" customHeight="1">
      <c r="A20" s="335" t="s">
        <v>11</v>
      </c>
      <c r="B20" s="334">
        <v>14</v>
      </c>
      <c r="C20" s="768" t="s">
        <v>504</v>
      </c>
      <c r="D20" s="333">
        <v>35.671459704075993</v>
      </c>
      <c r="E20" s="333">
        <v>98.056808144670171</v>
      </c>
      <c r="F20" s="333">
        <v>98.838279789604869</v>
      </c>
      <c r="G20" s="333">
        <v>87.097040939745</v>
      </c>
      <c r="H20" s="333">
        <v>33.056824618991527</v>
      </c>
      <c r="I20" s="333">
        <v>3.7321181510444652</v>
      </c>
      <c r="J20" s="333">
        <v>0.18892784621401404</v>
      </c>
    </row>
    <row r="21" spans="1:10" ht="15" customHeight="1">
      <c r="A21" s="332" t="s">
        <v>150</v>
      </c>
      <c r="B21" s="331">
        <v>15</v>
      </c>
      <c r="C21" s="331" t="s">
        <v>503</v>
      </c>
      <c r="D21" s="330">
        <v>31.828681424446582</v>
      </c>
      <c r="E21" s="330">
        <v>98.863471840162148</v>
      </c>
      <c r="F21" s="330">
        <v>102.17124600638978</v>
      </c>
      <c r="G21" s="330">
        <v>89.156007373103932</v>
      </c>
      <c r="H21" s="330">
        <v>34.302373816279996</v>
      </c>
      <c r="I21" s="330">
        <v>3.3110792413540744</v>
      </c>
      <c r="J21" s="330">
        <v>0.1272662614342068</v>
      </c>
    </row>
    <row r="22" spans="1:10" ht="15" customHeight="1">
      <c r="A22" s="335" t="s">
        <v>13</v>
      </c>
      <c r="B22" s="334">
        <v>15</v>
      </c>
      <c r="C22" s="334" t="s">
        <v>503</v>
      </c>
      <c r="D22" s="333">
        <v>54.738665288702606</v>
      </c>
      <c r="E22" s="333">
        <v>97.156861325494845</v>
      </c>
      <c r="F22" s="333">
        <v>99.090657641614683</v>
      </c>
      <c r="G22" s="333">
        <v>91.587156726503835</v>
      </c>
      <c r="H22" s="333">
        <v>30.616523860164296</v>
      </c>
      <c r="I22" s="333">
        <v>3.0168776567665971</v>
      </c>
      <c r="J22" s="333">
        <v>9.1543996367276129E-2</v>
      </c>
    </row>
    <row r="23" spans="1:10" ht="15" customHeight="1">
      <c r="A23" s="332" t="s">
        <v>14</v>
      </c>
      <c r="B23" s="331">
        <v>14</v>
      </c>
      <c r="C23" s="769" t="s">
        <v>504</v>
      </c>
      <c r="D23" s="330">
        <v>63.500187365639114</v>
      </c>
      <c r="E23" s="330">
        <v>96.928909395480062</v>
      </c>
      <c r="F23" s="330">
        <v>99.333610500683022</v>
      </c>
      <c r="G23" s="330">
        <v>86.296230030564445</v>
      </c>
      <c r="H23" s="330">
        <v>29.649480616278701</v>
      </c>
      <c r="I23" s="330">
        <v>2.7812511581807682</v>
      </c>
      <c r="J23" s="330">
        <v>8.0704620391832446E-2</v>
      </c>
    </row>
    <row r="24" spans="1:10" ht="15" customHeight="1">
      <c r="A24" s="335" t="s">
        <v>15</v>
      </c>
      <c r="B24" s="334">
        <v>15</v>
      </c>
      <c r="C24" s="334" t="s">
        <v>503</v>
      </c>
      <c r="D24" s="333">
        <v>34.065934065934066</v>
      </c>
      <c r="E24" s="333">
        <v>94.065035316757417</v>
      </c>
      <c r="F24" s="333">
        <v>98.792664446102606</v>
      </c>
      <c r="G24" s="333">
        <v>87.91229738741724</v>
      </c>
      <c r="H24" s="333">
        <v>29.771378140125947</v>
      </c>
      <c r="I24" s="333">
        <v>2.9152591216608017</v>
      </c>
      <c r="J24" s="333">
        <v>9.3380418835313173E-2</v>
      </c>
    </row>
    <row r="25" spans="1:10" ht="15" customHeight="1">
      <c r="A25" s="332" t="s">
        <v>16</v>
      </c>
      <c r="B25" s="331">
        <v>15</v>
      </c>
      <c r="C25" s="331" t="s">
        <v>503</v>
      </c>
      <c r="D25" s="330">
        <v>57.516314852735725</v>
      </c>
      <c r="E25" s="330">
        <v>98.307785923328794</v>
      </c>
      <c r="F25" s="330">
        <v>99.28051094497286</v>
      </c>
      <c r="G25" s="330">
        <v>91.251774246197741</v>
      </c>
      <c r="H25" s="330">
        <v>28.813510501863416</v>
      </c>
      <c r="I25" s="330">
        <v>2.0838257660917798</v>
      </c>
      <c r="J25" s="330">
        <v>6.4486288880784864E-2</v>
      </c>
    </row>
    <row r="26" spans="1:10" ht="15" customHeight="1">
      <c r="A26" s="329" t="s">
        <v>0</v>
      </c>
      <c r="B26" s="328">
        <v>15</v>
      </c>
      <c r="C26" s="328" t="s">
        <v>503</v>
      </c>
      <c r="D26" s="319">
        <v>36.644126704622501</v>
      </c>
      <c r="E26" s="319">
        <v>95.825733807277501</v>
      </c>
      <c r="F26" s="319">
        <v>99.118191301437804</v>
      </c>
      <c r="G26" s="319">
        <v>89.726782350028756</v>
      </c>
      <c r="H26" s="319">
        <v>33.439025302992668</v>
      </c>
      <c r="I26" s="319">
        <v>3.5902377687323614</v>
      </c>
      <c r="J26" s="319">
        <v>0.17494960743020141</v>
      </c>
    </row>
    <row r="27" spans="1:10" ht="3.95" customHeight="1">
      <c r="A27" s="327"/>
      <c r="B27" s="326"/>
      <c r="C27" s="325"/>
      <c r="D27" s="324"/>
      <c r="E27" s="324"/>
      <c r="F27" s="324"/>
      <c r="G27" s="324"/>
      <c r="H27" s="324"/>
      <c r="I27" s="324"/>
      <c r="J27" s="324"/>
    </row>
    <row r="28" spans="1:10" ht="15" customHeight="1">
      <c r="A28" s="323" t="s">
        <v>133</v>
      </c>
      <c r="B28" s="322"/>
      <c r="C28" s="321"/>
      <c r="D28" s="756"/>
      <c r="E28" s="320"/>
      <c r="F28" s="319"/>
      <c r="G28" s="319"/>
      <c r="H28" s="319"/>
      <c r="I28" s="319"/>
      <c r="J28" s="319"/>
    </row>
    <row r="29" spans="1:10" ht="26.1" customHeight="1">
      <c r="A29" s="318" t="s">
        <v>149</v>
      </c>
      <c r="B29" s="315">
        <v>15</v>
      </c>
      <c r="C29" s="314" t="s">
        <v>148</v>
      </c>
      <c r="D29" s="317">
        <v>36.644126704622501</v>
      </c>
      <c r="E29" s="755">
        <v>95.825733807277501</v>
      </c>
      <c r="F29" s="317">
        <v>99.118191301437804</v>
      </c>
      <c r="G29" s="317">
        <v>89.726782350028756</v>
      </c>
      <c r="H29" s="317">
        <v>34.702974975751253</v>
      </c>
      <c r="I29" s="317">
        <v>4.4123344094335337</v>
      </c>
      <c r="J29" s="317">
        <v>0.20085728283811777</v>
      </c>
    </row>
    <row r="30" spans="1:10" ht="15" customHeight="1">
      <c r="A30" s="316" t="s">
        <v>29</v>
      </c>
      <c r="B30" s="315">
        <v>13.529411764705882</v>
      </c>
      <c r="C30" s="314" t="s">
        <v>147</v>
      </c>
      <c r="D30" s="313" t="s">
        <v>45</v>
      </c>
      <c r="E30" s="313" t="s">
        <v>45</v>
      </c>
      <c r="F30" s="313">
        <v>97.112966906645681</v>
      </c>
      <c r="G30" s="313">
        <v>84.294195559078645</v>
      </c>
      <c r="H30" s="313" t="s">
        <v>45</v>
      </c>
      <c r="I30" s="313" t="s">
        <v>45</v>
      </c>
      <c r="J30" s="313" t="s">
        <v>45</v>
      </c>
    </row>
    <row r="31" spans="1:10">
      <c r="A31" s="312"/>
      <c r="B31" s="311"/>
      <c r="C31" s="311"/>
      <c r="D31" s="310"/>
      <c r="E31" s="310"/>
      <c r="F31" s="310"/>
      <c r="G31" s="310"/>
      <c r="H31" s="310"/>
      <c r="I31" s="310"/>
      <c r="J31" s="310"/>
    </row>
    <row r="32" spans="1:10">
      <c r="A32" s="311" t="s">
        <v>146</v>
      </c>
      <c r="B32" s="311"/>
      <c r="C32" s="311"/>
      <c r="D32" s="310"/>
      <c r="E32" s="310"/>
      <c r="F32" s="310"/>
      <c r="G32" s="310"/>
      <c r="H32" s="310"/>
      <c r="I32" s="310"/>
      <c r="J32" s="310"/>
    </row>
    <row r="33" spans="1:10">
      <c r="A33" s="311" t="s">
        <v>145</v>
      </c>
      <c r="B33" s="311"/>
      <c r="C33" s="311"/>
      <c r="D33" s="310"/>
      <c r="E33" s="310"/>
      <c r="F33" s="310"/>
      <c r="G33" s="310"/>
      <c r="H33" s="310"/>
      <c r="I33" s="310"/>
      <c r="J33" s="310"/>
    </row>
    <row r="34" spans="1:10">
      <c r="A34" s="311" t="s">
        <v>144</v>
      </c>
      <c r="B34" s="311"/>
      <c r="C34" s="311"/>
      <c r="D34" s="310"/>
      <c r="E34" s="310"/>
      <c r="F34" s="310"/>
      <c r="G34" s="310"/>
      <c r="H34" s="310"/>
      <c r="I34" s="310"/>
      <c r="J34" s="310"/>
    </row>
    <row r="35" spans="1:10" ht="25.5" customHeight="1">
      <c r="A35" s="311"/>
      <c r="B35" s="311"/>
      <c r="C35" s="311"/>
      <c r="D35" s="310"/>
      <c r="E35" s="310"/>
      <c r="F35" s="310"/>
      <c r="G35" s="310"/>
      <c r="H35" s="310"/>
      <c r="I35" s="310"/>
      <c r="J35" s="310"/>
    </row>
    <row r="36" spans="1:10">
      <c r="A36" s="309" t="s">
        <v>131</v>
      </c>
      <c r="B36" s="308"/>
      <c r="C36" s="308"/>
      <c r="D36" s="308"/>
      <c r="E36" s="308"/>
      <c r="F36" s="308"/>
      <c r="G36" s="308"/>
      <c r="H36" s="308"/>
      <c r="I36" s="308"/>
      <c r="J36" s="308"/>
    </row>
  </sheetData>
  <mergeCells count="2">
    <mergeCell ref="B7:B9"/>
    <mergeCell ref="C7:C9"/>
  </mergeCells>
  <conditionalFormatting sqref="D30:J30">
    <cfRule type="expression" dxfId="92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19685039370078741" footer="0.19685039370078741"/>
  <pageSetup paperSize="9" scale="70" orientation="portrait" r:id="rId1"/>
  <headerFooter alignWithMargins="0">
    <oddHeader>&amp;C&amp;8-24-</oddHeader>
    <oddFooter>&amp;C&amp;8Statistische Ämter des Bundes und der Länder, Internationale Bildungsindikatoren, 2016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Normal="100" workbookViewId="0">
      <pane xSplit="1" ySplit="8" topLeftCell="B9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7.5703125" defaultRowHeight="11.25"/>
  <cols>
    <col min="1" max="1" width="24" style="345" customWidth="1"/>
    <col min="2" max="10" width="12.7109375" style="345" customWidth="1"/>
    <col min="11" max="16384" width="7.5703125" style="344"/>
  </cols>
  <sheetData>
    <row r="1" spans="1:10" ht="12.75">
      <c r="A1" s="697" t="s">
        <v>396</v>
      </c>
      <c r="J1" s="381"/>
    </row>
    <row r="2" spans="1:10" ht="12.75">
      <c r="J2" s="381"/>
    </row>
    <row r="3" spans="1:10" s="376" customFormat="1" ht="15.75" customHeight="1">
      <c r="A3" s="380" t="s">
        <v>175</v>
      </c>
      <c r="B3" s="377"/>
      <c r="C3" s="377"/>
      <c r="D3" s="379"/>
      <c r="E3" s="379"/>
      <c r="F3" s="379"/>
      <c r="G3" s="377"/>
      <c r="H3" s="377"/>
      <c r="I3" s="377"/>
      <c r="J3" s="377"/>
    </row>
    <row r="4" spans="1:10" s="376" customFormat="1" ht="15" customHeight="1">
      <c r="A4" s="378" t="s">
        <v>174</v>
      </c>
      <c r="B4" s="378"/>
      <c r="C4" s="378"/>
      <c r="D4" s="378"/>
      <c r="E4" s="378"/>
      <c r="F4" s="378"/>
      <c r="G4" s="378"/>
      <c r="H4" s="378"/>
      <c r="I4" s="377"/>
      <c r="J4" s="377"/>
    </row>
    <row r="5" spans="1:10" ht="25.5" customHeight="1">
      <c r="A5" s="805" t="s">
        <v>173</v>
      </c>
      <c r="B5" s="805"/>
      <c r="C5" s="805"/>
      <c r="D5" s="805"/>
      <c r="E5" s="805"/>
      <c r="F5" s="805"/>
      <c r="G5" s="805"/>
      <c r="H5" s="805"/>
      <c r="I5" s="805"/>
      <c r="J5" s="805"/>
    </row>
    <row r="6" spans="1:10" ht="12.75">
      <c r="A6" s="375"/>
      <c r="B6" s="375"/>
      <c r="C6" s="375"/>
      <c r="D6" s="375"/>
      <c r="E6" s="375"/>
      <c r="F6" s="375"/>
      <c r="G6" s="375"/>
      <c r="H6" s="375"/>
      <c r="I6" s="375"/>
      <c r="J6" s="375"/>
    </row>
    <row r="7" spans="1:10" s="365" customFormat="1" ht="51">
      <c r="A7" s="374"/>
      <c r="B7" s="372" t="s">
        <v>172</v>
      </c>
      <c r="C7" s="373"/>
      <c r="D7" s="372"/>
      <c r="E7" s="371" t="s">
        <v>171</v>
      </c>
      <c r="F7" s="371" t="s">
        <v>128</v>
      </c>
      <c r="G7" s="371" t="s">
        <v>22</v>
      </c>
      <c r="H7" s="371" t="s">
        <v>170</v>
      </c>
      <c r="I7" s="371" t="s">
        <v>169</v>
      </c>
      <c r="J7" s="371" t="s">
        <v>168</v>
      </c>
    </row>
    <row r="8" spans="1:10" s="365" customFormat="1" ht="12.75">
      <c r="A8" s="370" t="s">
        <v>17</v>
      </c>
      <c r="B8" s="368" t="s">
        <v>123</v>
      </c>
      <c r="C8" s="369" t="s">
        <v>30</v>
      </c>
      <c r="D8" s="368" t="s">
        <v>31</v>
      </c>
      <c r="E8" s="367" t="s">
        <v>123</v>
      </c>
      <c r="F8" s="367"/>
      <c r="G8" s="367"/>
      <c r="H8" s="367"/>
      <c r="I8" s="366"/>
      <c r="J8" s="366"/>
    </row>
    <row r="9" spans="1:10" ht="15" customHeight="1">
      <c r="A9" s="363" t="s">
        <v>2</v>
      </c>
      <c r="B9" s="362">
        <v>18.142075754047365</v>
      </c>
      <c r="C9" s="362">
        <v>18.34646846508328</v>
      </c>
      <c r="D9" s="362">
        <v>17.994961328464669</v>
      </c>
      <c r="E9" s="362">
        <v>1.3490470925306373</v>
      </c>
      <c r="F9" s="362">
        <v>4.040775053264765</v>
      </c>
      <c r="G9" s="362">
        <v>6.1253787704730653</v>
      </c>
      <c r="H9" s="362">
        <v>3.1765770867162733</v>
      </c>
      <c r="I9" s="362">
        <v>0.74750105686934443</v>
      </c>
      <c r="J9" s="362">
        <v>2.7027966941932857</v>
      </c>
    </row>
    <row r="10" spans="1:10" ht="15" customHeight="1">
      <c r="A10" s="361" t="s">
        <v>1</v>
      </c>
      <c r="B10" s="360">
        <v>17.22386699173278</v>
      </c>
      <c r="C10" s="360">
        <v>17.333776435847582</v>
      </c>
      <c r="D10" s="360">
        <v>17.187849125442042</v>
      </c>
      <c r="E10" s="360">
        <v>1.2892254099080338</v>
      </c>
      <c r="F10" s="360">
        <v>4.0048373739890826</v>
      </c>
      <c r="G10" s="360">
        <v>5.9462682550114279</v>
      </c>
      <c r="H10" s="360">
        <v>2.9296026167594587</v>
      </c>
      <c r="I10" s="360">
        <v>0.68012235331784154</v>
      </c>
      <c r="J10" s="360">
        <v>2.3738109827469334</v>
      </c>
    </row>
    <row r="11" spans="1:10" ht="15" customHeight="1">
      <c r="A11" s="363" t="s">
        <v>3</v>
      </c>
      <c r="B11" s="362">
        <v>18.829595130679643</v>
      </c>
      <c r="C11" s="362">
        <v>18.92524335410625</v>
      </c>
      <c r="D11" s="362">
        <v>18.811186646280301</v>
      </c>
      <c r="E11" s="362">
        <v>1.1057748919358703</v>
      </c>
      <c r="F11" s="362">
        <v>4.129661177354695</v>
      </c>
      <c r="G11" s="362">
        <v>6.2014571961954088</v>
      </c>
      <c r="H11" s="362">
        <v>2.9489298810209181</v>
      </c>
      <c r="I11" s="362">
        <v>1.0594192743557065</v>
      </c>
      <c r="J11" s="362">
        <v>3.3843527098170498</v>
      </c>
    </row>
    <row r="12" spans="1:10" ht="15" customHeight="1">
      <c r="A12" s="361" t="s">
        <v>4</v>
      </c>
      <c r="B12" s="360">
        <v>17.405486039574715</v>
      </c>
      <c r="C12" s="360">
        <v>17.115680553409046</v>
      </c>
      <c r="D12" s="360">
        <v>17.84390187390914</v>
      </c>
      <c r="E12" s="360">
        <v>1.3397545425822543</v>
      </c>
      <c r="F12" s="360">
        <v>4.0055645602937009</v>
      </c>
      <c r="G12" s="360">
        <v>5.8795610913079601</v>
      </c>
      <c r="H12" s="360">
        <v>2.7244492784291019</v>
      </c>
      <c r="I12" s="360">
        <v>1.0929050026730036</v>
      </c>
      <c r="J12" s="360">
        <v>2.3632515642886962</v>
      </c>
    </row>
    <row r="13" spans="1:10" ht="15" customHeight="1">
      <c r="A13" s="363" t="s">
        <v>5</v>
      </c>
      <c r="B13" s="362">
        <v>20.168480792971582</v>
      </c>
      <c r="C13" s="362">
        <v>20.469285750362157</v>
      </c>
      <c r="D13" s="362">
        <v>19.866810294448996</v>
      </c>
      <c r="E13" s="362">
        <v>1.3567652311016278</v>
      </c>
      <c r="F13" s="362">
        <v>4.0683859645961151</v>
      </c>
      <c r="G13" s="362">
        <v>6.2588611399041101</v>
      </c>
      <c r="H13" s="362">
        <v>3.8133254545497679</v>
      </c>
      <c r="I13" s="362">
        <v>0.87212535043761574</v>
      </c>
      <c r="J13" s="362">
        <v>3.7990176523823402</v>
      </c>
    </row>
    <row r="14" spans="1:10" ht="15" customHeight="1">
      <c r="A14" s="361" t="s">
        <v>6</v>
      </c>
      <c r="B14" s="360">
        <v>19.902384449719328</v>
      </c>
      <c r="C14" s="360">
        <v>20.091925800170504</v>
      </c>
      <c r="D14" s="360">
        <v>19.787679833202354</v>
      </c>
      <c r="E14" s="360">
        <v>1.4884534987054889</v>
      </c>
      <c r="F14" s="360">
        <v>4.0368213269489885</v>
      </c>
      <c r="G14" s="360">
        <v>6.0530604251985904</v>
      </c>
      <c r="H14" s="360">
        <v>3.4736579845668363</v>
      </c>
      <c r="I14" s="360">
        <v>1.0346928189453088</v>
      </c>
      <c r="J14" s="360">
        <v>3.8156983953541181</v>
      </c>
    </row>
    <row r="15" spans="1:10" ht="15" customHeight="1">
      <c r="A15" s="363" t="s">
        <v>7</v>
      </c>
      <c r="B15" s="362">
        <v>18.45316571304733</v>
      </c>
      <c r="C15" s="362">
        <v>18.722827559459766</v>
      </c>
      <c r="D15" s="362">
        <v>18.246912095285616</v>
      </c>
      <c r="E15" s="362">
        <v>1.5290453763033254</v>
      </c>
      <c r="F15" s="362">
        <v>4.0238825207943876</v>
      </c>
      <c r="G15" s="362">
        <v>5.9101168238797523</v>
      </c>
      <c r="H15" s="362">
        <v>3.1204226313399439</v>
      </c>
      <c r="I15" s="362">
        <v>0.69989707652179423</v>
      </c>
      <c r="J15" s="362">
        <v>3.169801284208126</v>
      </c>
    </row>
    <row r="16" spans="1:10" ht="15" customHeight="1">
      <c r="A16" s="361" t="s">
        <v>8</v>
      </c>
      <c r="B16" s="360">
        <v>17.554983020888397</v>
      </c>
      <c r="C16" s="360">
        <v>17.477894856088561</v>
      </c>
      <c r="D16" s="360">
        <v>17.76389164300398</v>
      </c>
      <c r="E16" s="360">
        <v>1.5227862436062927</v>
      </c>
      <c r="F16" s="360">
        <v>4.1030931821788741</v>
      </c>
      <c r="G16" s="360">
        <v>5.7421664724651862</v>
      </c>
      <c r="H16" s="360">
        <v>2.7956856239658885</v>
      </c>
      <c r="I16" s="360">
        <v>1.0163181849313323</v>
      </c>
      <c r="J16" s="360">
        <v>2.3749333137408208</v>
      </c>
    </row>
    <row r="17" spans="1:10" ht="15" customHeight="1">
      <c r="A17" s="363" t="s">
        <v>9</v>
      </c>
      <c r="B17" s="362">
        <v>17.552402928763513</v>
      </c>
      <c r="C17" s="362">
        <v>17.690509177232091</v>
      </c>
      <c r="D17" s="362">
        <v>17.479995199969604</v>
      </c>
      <c r="E17" s="362">
        <v>1.3364326017236263</v>
      </c>
      <c r="F17" s="362">
        <v>4.290450451636338</v>
      </c>
      <c r="G17" s="362">
        <v>6.0555799335810203</v>
      </c>
      <c r="H17" s="362">
        <v>3.0183246079707127</v>
      </c>
      <c r="I17" s="362">
        <v>0.89740200660411862</v>
      </c>
      <c r="J17" s="362">
        <v>1.9542133272476989</v>
      </c>
    </row>
    <row r="18" spans="1:10" ht="15" customHeight="1">
      <c r="A18" s="364" t="s">
        <v>167</v>
      </c>
      <c r="B18" s="360">
        <v>19.03779719479612</v>
      </c>
      <c r="C18" s="360">
        <v>19.260381780862581</v>
      </c>
      <c r="D18" s="360">
        <v>18.893630976102525</v>
      </c>
      <c r="E18" s="360">
        <v>1.2484135822361273</v>
      </c>
      <c r="F18" s="360">
        <v>4.2028810601373312</v>
      </c>
      <c r="G18" s="360">
        <v>6.0377565396314745</v>
      </c>
      <c r="H18" s="360">
        <v>3.3371648089025157</v>
      </c>
      <c r="I18" s="360">
        <v>1.0089944855605619</v>
      </c>
      <c r="J18" s="360">
        <v>3.2025867183281105</v>
      </c>
    </row>
    <row r="19" spans="1:10" ht="15" customHeight="1">
      <c r="A19" s="363" t="s">
        <v>11</v>
      </c>
      <c r="B19" s="362">
        <v>17.909614583924434</v>
      </c>
      <c r="C19" s="362">
        <v>17.965327380859364</v>
      </c>
      <c r="D19" s="362">
        <v>17.903989078888209</v>
      </c>
      <c r="E19" s="362">
        <v>1.3321559527149656</v>
      </c>
      <c r="F19" s="362">
        <v>4.057557988680796</v>
      </c>
      <c r="G19" s="362">
        <v>6.2433321746247561</v>
      </c>
      <c r="H19" s="362">
        <v>2.8609577855312813</v>
      </c>
      <c r="I19" s="362">
        <v>0.7807054984609556</v>
      </c>
      <c r="J19" s="362">
        <v>2.6349051839116844</v>
      </c>
    </row>
    <row r="20" spans="1:10" ht="15" customHeight="1">
      <c r="A20" s="361" t="s">
        <v>12</v>
      </c>
      <c r="B20" s="360">
        <v>18.459791683335244</v>
      </c>
      <c r="C20" s="360">
        <v>18.440090420237823</v>
      </c>
      <c r="D20" s="360">
        <v>18.550371828673835</v>
      </c>
      <c r="E20" s="360">
        <v>1.4981418554647232</v>
      </c>
      <c r="F20" s="360">
        <v>4.1451726046940598</v>
      </c>
      <c r="G20" s="360">
        <v>5.7805139220442143</v>
      </c>
      <c r="H20" s="360">
        <v>3.8247757690945878</v>
      </c>
      <c r="I20" s="360">
        <v>0.60529017925204631</v>
      </c>
      <c r="J20" s="360">
        <v>2.605897352785616</v>
      </c>
    </row>
    <row r="21" spans="1:10" ht="15" customHeight="1">
      <c r="A21" s="363" t="s">
        <v>13</v>
      </c>
      <c r="B21" s="362">
        <v>18.204447741797981</v>
      </c>
      <c r="C21" s="362">
        <v>18.204622199817106</v>
      </c>
      <c r="D21" s="362">
        <v>18.298341539057041</v>
      </c>
      <c r="E21" s="362">
        <v>1.5472595930407864</v>
      </c>
      <c r="F21" s="362">
        <v>4.1027369652145396</v>
      </c>
      <c r="G21" s="362">
        <v>5.715896104966725</v>
      </c>
      <c r="H21" s="362">
        <v>2.8959481025509533</v>
      </c>
      <c r="I21" s="362">
        <v>1.0760473125166441</v>
      </c>
      <c r="J21" s="362">
        <v>2.8665596635083257</v>
      </c>
    </row>
    <row r="22" spans="1:10" ht="15" customHeight="1">
      <c r="A22" s="361" t="s">
        <v>14</v>
      </c>
      <c r="B22" s="360">
        <v>17.758925419196711</v>
      </c>
      <c r="C22" s="360">
        <v>17.583081458830478</v>
      </c>
      <c r="D22" s="360">
        <v>18.084334030370083</v>
      </c>
      <c r="E22" s="360">
        <v>1.4930777624644875</v>
      </c>
      <c r="F22" s="360">
        <v>4.1623181087325385</v>
      </c>
      <c r="G22" s="360">
        <v>5.6609432739715393</v>
      </c>
      <c r="H22" s="360">
        <v>2.9339988685841685</v>
      </c>
      <c r="I22" s="360">
        <v>0.91592995542808231</v>
      </c>
      <c r="J22" s="360">
        <v>2.5926574500158921</v>
      </c>
    </row>
    <row r="23" spans="1:10" ht="15" customHeight="1">
      <c r="A23" s="363" t="s">
        <v>15</v>
      </c>
      <c r="B23" s="362">
        <v>17.525185230306629</v>
      </c>
      <c r="C23" s="362">
        <v>17.696635405842393</v>
      </c>
      <c r="D23" s="362">
        <v>17.444180837158459</v>
      </c>
      <c r="E23" s="362">
        <v>1.4580372074109793</v>
      </c>
      <c r="F23" s="362">
        <v>4.1269484022794671</v>
      </c>
      <c r="G23" s="362">
        <v>5.9659762054871948</v>
      </c>
      <c r="H23" s="362">
        <v>3.2306150168433687</v>
      </c>
      <c r="I23" s="362">
        <v>0.85459925191528396</v>
      </c>
      <c r="J23" s="362">
        <v>1.8890091463703351</v>
      </c>
    </row>
    <row r="24" spans="1:10" ht="15" customHeight="1">
      <c r="A24" s="361" t="s">
        <v>16</v>
      </c>
      <c r="B24" s="360">
        <v>17.941113046586242</v>
      </c>
      <c r="C24" s="360">
        <v>17.764868828683422</v>
      </c>
      <c r="D24" s="360">
        <v>18.24916285401904</v>
      </c>
      <c r="E24" s="360">
        <v>1.4448460129115239</v>
      </c>
      <c r="F24" s="360">
        <v>4.1163269096192758</v>
      </c>
      <c r="G24" s="360">
        <v>5.8186819618785579</v>
      </c>
      <c r="H24" s="360">
        <v>2.9316358348516478</v>
      </c>
      <c r="I24" s="360">
        <v>1.0158741074236874</v>
      </c>
      <c r="J24" s="360">
        <v>2.6137482199015389</v>
      </c>
    </row>
    <row r="25" spans="1:10" ht="15" customHeight="1">
      <c r="A25" s="359" t="s">
        <v>0</v>
      </c>
      <c r="B25" s="352">
        <v>18.195606120747488</v>
      </c>
      <c r="C25" s="352">
        <v>18.310516123932732</v>
      </c>
      <c r="D25" s="352">
        <v>18.131926149273692</v>
      </c>
      <c r="E25" s="352">
        <v>1.345791093041407</v>
      </c>
      <c r="F25" s="352">
        <v>4.1108699991743753</v>
      </c>
      <c r="G25" s="352">
        <v>6.0074698333291199</v>
      </c>
      <c r="H25" s="352">
        <v>3.1140736512298672</v>
      </c>
      <c r="I25" s="352">
        <v>0.86476287453873413</v>
      </c>
      <c r="J25" s="352">
        <v>2.7415479893489567</v>
      </c>
    </row>
    <row r="26" spans="1:10" ht="3.95" customHeight="1">
      <c r="A26" s="358"/>
      <c r="B26" s="357"/>
      <c r="C26" s="357"/>
      <c r="D26" s="357"/>
      <c r="E26" s="356"/>
      <c r="F26" s="356"/>
      <c r="G26" s="356"/>
      <c r="H26" s="356"/>
      <c r="I26" s="356"/>
      <c r="J26" s="355"/>
    </row>
    <row r="27" spans="1:10" ht="15" customHeight="1">
      <c r="A27" s="354" t="s">
        <v>133</v>
      </c>
      <c r="B27" s="352"/>
      <c r="C27" s="352"/>
      <c r="D27" s="352"/>
      <c r="E27" s="352"/>
      <c r="F27" s="352"/>
      <c r="G27" s="352"/>
      <c r="H27" s="352"/>
      <c r="I27" s="352"/>
      <c r="J27" s="352"/>
    </row>
    <row r="28" spans="1:10" ht="25.5">
      <c r="A28" s="353" t="s">
        <v>149</v>
      </c>
      <c r="B28" s="757">
        <v>18.386407557819911</v>
      </c>
      <c r="C28" s="757">
        <v>18.548164815224062</v>
      </c>
      <c r="D28" s="757">
        <v>18.218638004586772</v>
      </c>
      <c r="E28" s="757">
        <v>1.345791093041407</v>
      </c>
      <c r="F28" s="757">
        <v>4.1108699991743753</v>
      </c>
      <c r="G28" s="757">
        <v>6.0074698333291199</v>
      </c>
      <c r="H28" s="757">
        <v>3.1140736512298672</v>
      </c>
      <c r="I28" s="757">
        <v>0.86476287453873413</v>
      </c>
      <c r="J28" s="757">
        <v>2.9434401065064058</v>
      </c>
    </row>
    <row r="29" spans="1:10" ht="15" customHeight="1">
      <c r="A29" s="351" t="s">
        <v>500</v>
      </c>
      <c r="B29" s="350">
        <v>17.352463060489463</v>
      </c>
      <c r="C29" s="350">
        <v>17.085668080594772</v>
      </c>
      <c r="D29" s="350">
        <v>17.626576975398905</v>
      </c>
      <c r="E29" s="350" t="s">
        <v>45</v>
      </c>
      <c r="F29" s="350" t="s">
        <v>45</v>
      </c>
      <c r="G29" s="350" t="s">
        <v>45</v>
      </c>
      <c r="H29" s="350" t="s">
        <v>45</v>
      </c>
      <c r="I29" s="350" t="s">
        <v>45</v>
      </c>
      <c r="J29" s="350" t="s">
        <v>45</v>
      </c>
    </row>
    <row r="30" spans="1:10" s="345" customFormat="1" ht="12.75" customHeight="1"/>
    <row r="31" spans="1:10" s="345" customFormat="1" ht="12.75">
      <c r="A31" s="348" t="s">
        <v>166</v>
      </c>
      <c r="B31" s="349"/>
      <c r="C31" s="349"/>
      <c r="D31" s="349"/>
      <c r="E31" s="349"/>
      <c r="F31" s="349"/>
      <c r="G31" s="349"/>
      <c r="H31" s="349"/>
      <c r="I31" s="349"/>
      <c r="J31" s="349"/>
    </row>
    <row r="32" spans="1:10" s="345" customFormat="1" ht="12.75">
      <c r="A32" s="348" t="s">
        <v>165</v>
      </c>
    </row>
    <row r="33" spans="1:10" s="345" customFormat="1"/>
    <row r="34" spans="1:10" s="345" customFormat="1"/>
    <row r="35" spans="1:10" s="345" customFormat="1" ht="12.75">
      <c r="A35" s="347" t="s">
        <v>131</v>
      </c>
      <c r="B35" s="346"/>
      <c r="C35" s="346"/>
      <c r="D35" s="346"/>
      <c r="E35" s="346"/>
      <c r="F35" s="346"/>
      <c r="G35" s="346"/>
      <c r="H35" s="346"/>
      <c r="I35" s="346"/>
      <c r="J35" s="346"/>
    </row>
  </sheetData>
  <mergeCells count="1">
    <mergeCell ref="A5:J5"/>
  </mergeCells>
  <conditionalFormatting sqref="C29:J29">
    <cfRule type="expression" dxfId="91" priority="26" stopIfTrue="1">
      <formula>#REF!=1</formula>
    </cfRule>
  </conditionalFormatting>
  <conditionalFormatting sqref="B9:B23 G9:J25 E9:F20 E22:F22 B25">
    <cfRule type="expression" dxfId="90" priority="22" stopIfTrue="1">
      <formula>B14=1</formula>
    </cfRule>
  </conditionalFormatting>
  <conditionalFormatting sqref="B25 E25:J25">
    <cfRule type="expression" dxfId="89" priority="23" stopIfTrue="1">
      <formula>B32=1</formula>
    </cfRule>
  </conditionalFormatting>
  <conditionalFormatting sqref="B23 E23:J24">
    <cfRule type="expression" dxfId="88" priority="24" stopIfTrue="1">
      <formula>B28=1</formula>
    </cfRule>
  </conditionalFormatting>
  <conditionalFormatting sqref="B26 E26:J26">
    <cfRule type="expression" dxfId="87" priority="21" stopIfTrue="1">
      <formula>B33=1</formula>
    </cfRule>
  </conditionalFormatting>
  <conditionalFormatting sqref="B21 E21:J21">
    <cfRule type="expression" dxfId="86" priority="25" stopIfTrue="1">
      <formula>#REF!=1</formula>
    </cfRule>
  </conditionalFormatting>
  <conditionalFormatting sqref="B28 G28:I28">
    <cfRule type="expression" dxfId="85" priority="19" stopIfTrue="1">
      <formula>B33=1</formula>
    </cfRule>
  </conditionalFormatting>
  <conditionalFormatting sqref="B28 E28:I28">
    <cfRule type="expression" dxfId="84" priority="20" stopIfTrue="1">
      <formula>B35=1</formula>
    </cfRule>
  </conditionalFormatting>
  <conditionalFormatting sqref="J28">
    <cfRule type="expression" dxfId="83" priority="17" stopIfTrue="1">
      <formula>J33=1</formula>
    </cfRule>
  </conditionalFormatting>
  <conditionalFormatting sqref="J28">
    <cfRule type="expression" dxfId="82" priority="18" stopIfTrue="1">
      <formula>J35=1</formula>
    </cfRule>
  </conditionalFormatting>
  <conditionalFormatting sqref="C9:C25">
    <cfRule type="expression" dxfId="81" priority="13" stopIfTrue="1">
      <formula>C14=1</formula>
    </cfRule>
  </conditionalFormatting>
  <conditionalFormatting sqref="C25">
    <cfRule type="expression" dxfId="80" priority="14" stopIfTrue="1">
      <formula>C32=1</formula>
    </cfRule>
  </conditionalFormatting>
  <conditionalFormatting sqref="C23:C24">
    <cfRule type="expression" dxfId="79" priority="15" stopIfTrue="1">
      <formula>C28=1</formula>
    </cfRule>
  </conditionalFormatting>
  <conditionalFormatting sqref="C26">
    <cfRule type="expression" dxfId="78" priority="12" stopIfTrue="1">
      <formula>C33=1</formula>
    </cfRule>
  </conditionalFormatting>
  <conditionalFormatting sqref="C21">
    <cfRule type="expression" dxfId="77" priority="16" stopIfTrue="1">
      <formula>#REF!=1</formula>
    </cfRule>
  </conditionalFormatting>
  <conditionalFormatting sqref="C28">
    <cfRule type="expression" dxfId="76" priority="10" stopIfTrue="1">
      <formula>C33=1</formula>
    </cfRule>
  </conditionalFormatting>
  <conditionalFormatting sqref="C28">
    <cfRule type="expression" dxfId="75" priority="11" stopIfTrue="1">
      <formula>C35=1</formula>
    </cfRule>
  </conditionalFormatting>
  <conditionalFormatting sqref="D9:D25">
    <cfRule type="expression" dxfId="74" priority="6" stopIfTrue="1">
      <formula>D14=1</formula>
    </cfRule>
  </conditionalFormatting>
  <conditionalFormatting sqref="D25">
    <cfRule type="expression" dxfId="73" priority="7" stopIfTrue="1">
      <formula>D32=1</formula>
    </cfRule>
  </conditionalFormatting>
  <conditionalFormatting sqref="D23:D24">
    <cfRule type="expression" dxfId="72" priority="8" stopIfTrue="1">
      <formula>D28=1</formula>
    </cfRule>
  </conditionalFormatting>
  <conditionalFormatting sqref="D26">
    <cfRule type="expression" dxfId="71" priority="5" stopIfTrue="1">
      <formula>D33=1</formula>
    </cfRule>
  </conditionalFormatting>
  <conditionalFormatting sqref="D21">
    <cfRule type="expression" dxfId="70" priority="9" stopIfTrue="1">
      <formula>#REF!=1</formula>
    </cfRule>
  </conditionalFormatting>
  <conditionalFormatting sqref="D28">
    <cfRule type="expression" dxfId="69" priority="3" stopIfTrue="1">
      <formula>D33=1</formula>
    </cfRule>
  </conditionalFormatting>
  <conditionalFormatting sqref="D28">
    <cfRule type="expression" dxfId="68" priority="4" stopIfTrue="1">
      <formula>D35=1</formula>
    </cfRule>
  </conditionalFormatting>
  <conditionalFormatting sqref="B24">
    <cfRule type="expression" dxfId="67" priority="1" stopIfTrue="1">
      <formula>B29=1</formula>
    </cfRule>
  </conditionalFormatting>
  <conditionalFormatting sqref="B24">
    <cfRule type="expression" dxfId="66" priority="2" stopIfTrue="1">
      <formula>B29=1</formula>
    </cfRule>
  </conditionalFormatting>
  <conditionalFormatting sqref="B29:J29">
    <cfRule type="expression" dxfId="65" priority="27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" footer="0.19685039370078741"/>
  <pageSetup paperSize="9" scale="70" orientation="portrait" r:id="rId1"/>
  <headerFooter alignWithMargins="0">
    <oddHeader>&amp;C&amp;8-25-</oddHeader>
    <oddFooter>&amp;C&amp;8Statistische Ämter des Bundes und der Länder, Internationale Bildungsindikatoren, 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pane xSplit="1" ySplit="9" topLeftCell="B10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8" defaultRowHeight="12.75"/>
  <cols>
    <col min="1" max="1" width="24" style="383" customWidth="1"/>
    <col min="2" max="17" width="6.7109375" style="383" customWidth="1"/>
    <col min="18" max="16384" width="8" style="382"/>
  </cols>
  <sheetData>
    <row r="1" spans="1:17">
      <c r="A1" s="697" t="s">
        <v>396</v>
      </c>
      <c r="Q1" s="406"/>
    </row>
    <row r="2" spans="1:17">
      <c r="Q2" s="406"/>
    </row>
    <row r="3" spans="1:17" s="390" customFormat="1" ht="15.75" customHeight="1">
      <c r="A3" s="405" t="s">
        <v>185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404"/>
    </row>
    <row r="4" spans="1:17" s="390" customFormat="1" ht="15" customHeight="1">
      <c r="A4" s="403" t="s">
        <v>184</v>
      </c>
      <c r="B4" s="403"/>
      <c r="C4" s="403"/>
      <c r="D4" s="402"/>
      <c r="E4" s="402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</row>
    <row r="5" spans="1:17" s="390" customFormat="1">
      <c r="A5" s="401" t="s">
        <v>183</v>
      </c>
      <c r="B5" s="383"/>
      <c r="C5" s="383"/>
      <c r="D5" s="389"/>
      <c r="E5" s="389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5"/>
      <c r="Q5" s="383"/>
    </row>
    <row r="6" spans="1:17" s="390" customFormat="1">
      <c r="A6" s="401"/>
      <c r="B6" s="383"/>
      <c r="C6" s="383"/>
      <c r="D6" s="389"/>
      <c r="E6" s="389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</row>
    <row r="7" spans="1:17" s="390" customFormat="1">
      <c r="A7" s="401"/>
      <c r="B7" s="400" t="s">
        <v>182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</row>
    <row r="8" spans="1:17" s="390" customFormat="1">
      <c r="A8" s="398"/>
      <c r="B8" s="399">
        <v>15</v>
      </c>
      <c r="C8" s="399">
        <v>16</v>
      </c>
      <c r="D8" s="399"/>
      <c r="E8" s="399"/>
      <c r="F8" s="399">
        <v>17</v>
      </c>
      <c r="G8" s="399"/>
      <c r="H8" s="399"/>
      <c r="I8" s="399">
        <v>18</v>
      </c>
      <c r="J8" s="399"/>
      <c r="K8" s="399"/>
      <c r="L8" s="399">
        <v>19</v>
      </c>
      <c r="M8" s="399"/>
      <c r="N8" s="399"/>
      <c r="O8" s="399">
        <v>20</v>
      </c>
      <c r="P8" s="399"/>
      <c r="Q8" s="399"/>
    </row>
    <row r="9" spans="1:17" s="390" customFormat="1" ht="95.1" customHeight="1">
      <c r="A9" s="398" t="s">
        <v>17</v>
      </c>
      <c r="B9" s="396" t="s">
        <v>127</v>
      </c>
      <c r="C9" s="396" t="s">
        <v>127</v>
      </c>
      <c r="D9" s="397" t="s">
        <v>181</v>
      </c>
      <c r="E9" s="397" t="s">
        <v>24</v>
      </c>
      <c r="F9" s="396" t="s">
        <v>127</v>
      </c>
      <c r="G9" s="397" t="s">
        <v>181</v>
      </c>
      <c r="H9" s="396" t="s">
        <v>24</v>
      </c>
      <c r="I9" s="396" t="s">
        <v>127</v>
      </c>
      <c r="J9" s="397" t="s">
        <v>181</v>
      </c>
      <c r="K9" s="396" t="s">
        <v>24</v>
      </c>
      <c r="L9" s="396" t="s">
        <v>127</v>
      </c>
      <c r="M9" s="397" t="s">
        <v>181</v>
      </c>
      <c r="N9" s="396" t="s">
        <v>24</v>
      </c>
      <c r="O9" s="396" t="s">
        <v>127</v>
      </c>
      <c r="P9" s="397" t="s">
        <v>181</v>
      </c>
      <c r="Q9" s="396" t="s">
        <v>24</v>
      </c>
    </row>
    <row r="10" spans="1:17" s="390" customFormat="1" ht="15" customHeight="1">
      <c r="A10" s="395" t="s">
        <v>180</v>
      </c>
      <c r="B10" s="394">
        <v>101.39444391194661</v>
      </c>
      <c r="C10" s="394">
        <v>97.380798599730127</v>
      </c>
      <c r="D10" s="394">
        <v>0.4456882992419603</v>
      </c>
      <c r="E10" s="394">
        <v>0.11384215696885809</v>
      </c>
      <c r="F10" s="394">
        <v>92.626891232847612</v>
      </c>
      <c r="G10" s="394">
        <v>1.4195481446131808</v>
      </c>
      <c r="H10" s="394">
        <v>0.59434586033840642</v>
      </c>
      <c r="I10" s="394">
        <v>73.784519590538764</v>
      </c>
      <c r="J10" s="394">
        <v>4.503382734902293</v>
      </c>
      <c r="K10" s="394">
        <v>7.434794451814847</v>
      </c>
      <c r="L10" s="394">
        <v>36.456164352659655</v>
      </c>
      <c r="M10" s="394">
        <v>15.651478341814235</v>
      </c>
      <c r="N10" s="394">
        <v>20.292823209704668</v>
      </c>
      <c r="O10" s="394">
        <v>22.250120372716221</v>
      </c>
      <c r="P10" s="394">
        <v>13.834775050066769</v>
      </c>
      <c r="Q10" s="394">
        <v>30.417055570995494</v>
      </c>
    </row>
    <row r="11" spans="1:17" s="390" customFormat="1" ht="15" customHeight="1">
      <c r="A11" s="393" t="s">
        <v>1</v>
      </c>
      <c r="B11" s="392">
        <v>97.587195047198733</v>
      </c>
      <c r="C11" s="392">
        <v>94.984225721003597</v>
      </c>
      <c r="D11" s="392">
        <v>0.79170997669897936</v>
      </c>
      <c r="E11" s="392">
        <v>1.6357079061480404E-2</v>
      </c>
      <c r="F11" s="392">
        <v>91.583333333333343</v>
      </c>
      <c r="G11" s="392">
        <v>1.7753526037886227</v>
      </c>
      <c r="H11" s="392">
        <v>0.2575075075075075</v>
      </c>
      <c r="I11" s="392">
        <v>72.200565372815134</v>
      </c>
      <c r="J11" s="392">
        <v>3.1800646190225579</v>
      </c>
      <c r="K11" s="392">
        <v>8.046836774465465</v>
      </c>
      <c r="L11" s="392">
        <v>31.74584838546895</v>
      </c>
      <c r="M11" s="392">
        <v>16.311641520669379</v>
      </c>
      <c r="N11" s="392">
        <v>20.681113221637727</v>
      </c>
      <c r="O11" s="392">
        <v>17.559406384008057</v>
      </c>
      <c r="P11" s="392">
        <v>12.949873231367437</v>
      </c>
      <c r="Q11" s="392">
        <v>27.273743988608945</v>
      </c>
    </row>
    <row r="12" spans="1:17" s="390" customFormat="1" ht="15" customHeight="1">
      <c r="A12" s="395" t="s">
        <v>3</v>
      </c>
      <c r="B12" s="394">
        <v>96.584050691263428</v>
      </c>
      <c r="C12" s="394">
        <v>96.349946325410272</v>
      </c>
      <c r="D12" s="394">
        <v>1.3168556032175931</v>
      </c>
      <c r="E12" s="394">
        <v>0.10783074291663569</v>
      </c>
      <c r="F12" s="394">
        <v>86.938327057693883</v>
      </c>
      <c r="G12" s="394">
        <v>3.8354148076557473</v>
      </c>
      <c r="H12" s="394">
        <v>0.80933834634175916</v>
      </c>
      <c r="I12" s="394">
        <v>66.225616312735127</v>
      </c>
      <c r="J12" s="394">
        <v>6.0999720452528878</v>
      </c>
      <c r="K12" s="394">
        <v>8.6575122845064847</v>
      </c>
      <c r="L12" s="394">
        <v>31.686365197833144</v>
      </c>
      <c r="M12" s="394">
        <v>17.105688943356267</v>
      </c>
      <c r="N12" s="394">
        <v>21.433642717281298</v>
      </c>
      <c r="O12" s="394">
        <v>18.498880756687885</v>
      </c>
      <c r="P12" s="394">
        <v>16.280457573442032</v>
      </c>
      <c r="Q12" s="394">
        <v>31.065031491205481</v>
      </c>
    </row>
    <row r="13" spans="1:17" s="390" customFormat="1" ht="15" customHeight="1">
      <c r="A13" s="393" t="s">
        <v>4</v>
      </c>
      <c r="B13" s="392">
        <v>96.09609609609609</v>
      </c>
      <c r="C13" s="392">
        <v>92.734595669003042</v>
      </c>
      <c r="D13" s="392">
        <v>1.4070509467517522</v>
      </c>
      <c r="E13" s="392">
        <v>1.046134532900931E-2</v>
      </c>
      <c r="F13" s="392">
        <v>84.720365418894829</v>
      </c>
      <c r="G13" s="392">
        <v>4.173141821691881</v>
      </c>
      <c r="H13" s="392">
        <v>0.18382352941176469</v>
      </c>
      <c r="I13" s="392">
        <v>67.153215636822196</v>
      </c>
      <c r="J13" s="392">
        <v>5.5604568445032889</v>
      </c>
      <c r="K13" s="392">
        <v>4.8865069356872635</v>
      </c>
      <c r="L13" s="392">
        <v>26.784313360308882</v>
      </c>
      <c r="M13" s="392">
        <v>21.717224187226538</v>
      </c>
      <c r="N13" s="392">
        <v>16.760307262569832</v>
      </c>
      <c r="O13" s="392">
        <v>15.747205106018471</v>
      </c>
      <c r="P13" s="392">
        <v>19.481410187317987</v>
      </c>
      <c r="Q13" s="392">
        <v>26.601336466441477</v>
      </c>
    </row>
    <row r="14" spans="1:17" s="390" customFormat="1" ht="15" customHeight="1">
      <c r="A14" s="395" t="s">
        <v>507</v>
      </c>
      <c r="B14" s="394">
        <v>122.56926925664314</v>
      </c>
      <c r="C14" s="394">
        <v>108.99499727574423</v>
      </c>
      <c r="D14" s="394">
        <v>0.29933753662549328</v>
      </c>
      <c r="E14" s="394">
        <v>3.2195750160978753E-2</v>
      </c>
      <c r="F14" s="394">
        <v>90.387397261109214</v>
      </c>
      <c r="G14" s="394">
        <v>0.93695378085743675</v>
      </c>
      <c r="H14" s="394">
        <v>0.41217501585288518</v>
      </c>
      <c r="I14" s="394">
        <v>65.820585148598525</v>
      </c>
      <c r="J14" s="394">
        <v>2.1839079870209201</v>
      </c>
      <c r="K14" s="394">
        <v>10.048673261108494</v>
      </c>
      <c r="L14" s="394">
        <v>42.267656864735962</v>
      </c>
      <c r="M14" s="394">
        <v>17.142168265194098</v>
      </c>
      <c r="N14" s="394">
        <v>26.897568165070005</v>
      </c>
      <c r="O14" s="394">
        <v>33.13371419532978</v>
      </c>
      <c r="P14" s="394">
        <v>17.168393230666602</v>
      </c>
      <c r="Q14" s="394">
        <v>37.488482295643017</v>
      </c>
    </row>
    <row r="15" spans="1:17" s="390" customFormat="1" ht="15" customHeight="1">
      <c r="A15" s="393" t="s">
        <v>6</v>
      </c>
      <c r="B15" s="392">
        <v>99.892190553197224</v>
      </c>
      <c r="C15" s="392">
        <v>98.71341267288517</v>
      </c>
      <c r="D15" s="392">
        <v>3.8597619813444839E-2</v>
      </c>
      <c r="E15" s="392">
        <v>0.40527500804117078</v>
      </c>
      <c r="F15" s="392">
        <v>97.221525338685396</v>
      </c>
      <c r="G15" s="392">
        <v>0.64033018156844335</v>
      </c>
      <c r="H15" s="392">
        <v>1.5172371167524032</v>
      </c>
      <c r="I15" s="392">
        <v>76.206842747968466</v>
      </c>
      <c r="J15" s="392">
        <v>1.8667531782594879</v>
      </c>
      <c r="K15" s="392">
        <v>8.3246658669922482</v>
      </c>
      <c r="L15" s="392">
        <v>39.914218107672831</v>
      </c>
      <c r="M15" s="392">
        <v>18.155941519798237</v>
      </c>
      <c r="N15" s="392">
        <v>23.913148965488478</v>
      </c>
      <c r="O15" s="392">
        <v>26.428441884461662</v>
      </c>
      <c r="P15" s="392">
        <v>19.736150036206297</v>
      </c>
      <c r="Q15" s="392">
        <v>36.039311242346514</v>
      </c>
    </row>
    <row r="16" spans="1:17" s="390" customFormat="1" ht="15" customHeight="1">
      <c r="A16" s="395" t="s">
        <v>7</v>
      </c>
      <c r="B16" s="394">
        <v>96.949883945209052</v>
      </c>
      <c r="C16" s="394">
        <v>93.939346372398205</v>
      </c>
      <c r="D16" s="394">
        <v>0.63730260885944812</v>
      </c>
      <c r="E16" s="394">
        <v>9.418265155558346E-3</v>
      </c>
      <c r="F16" s="394">
        <v>88.906217280997296</v>
      </c>
      <c r="G16" s="394">
        <v>1.9953568961373704</v>
      </c>
      <c r="H16" s="394">
        <v>0.15105740181268881</v>
      </c>
      <c r="I16" s="394">
        <v>75.019714747172529</v>
      </c>
      <c r="J16" s="394">
        <v>3.1403422659394984</v>
      </c>
      <c r="K16" s="394">
        <v>5.2848786259466127</v>
      </c>
      <c r="L16" s="394">
        <v>43.791844925794251</v>
      </c>
      <c r="M16" s="394">
        <v>14.236793584816274</v>
      </c>
      <c r="N16" s="394">
        <v>16.738632435004362</v>
      </c>
      <c r="O16" s="394">
        <v>25.398964169848703</v>
      </c>
      <c r="P16" s="394">
        <v>12.974587790467179</v>
      </c>
      <c r="Q16" s="394">
        <v>27.835481897280768</v>
      </c>
    </row>
    <row r="17" spans="1:17" s="390" customFormat="1" ht="15" customHeight="1">
      <c r="A17" s="393" t="s">
        <v>8</v>
      </c>
      <c r="B17" s="392">
        <v>98.09163514081547</v>
      </c>
      <c r="C17" s="392">
        <v>92.753623188405797</v>
      </c>
      <c r="D17" s="392">
        <v>1.932367149758454</v>
      </c>
      <c r="E17" s="392">
        <v>2.542588354945334E-2</v>
      </c>
      <c r="F17" s="392">
        <v>84.279002529815685</v>
      </c>
      <c r="G17" s="392">
        <v>5.2132273220093968</v>
      </c>
      <c r="H17" s="392">
        <v>0.18070112034694613</v>
      </c>
      <c r="I17" s="392">
        <v>65.727148658544692</v>
      </c>
      <c r="J17" s="392">
        <v>8.0096198655216035</v>
      </c>
      <c r="K17" s="392">
        <v>6.2512482524465742</v>
      </c>
      <c r="L17" s="392">
        <v>30.121659894642818</v>
      </c>
      <c r="M17" s="392">
        <v>21.54819758248971</v>
      </c>
      <c r="N17" s="392">
        <v>19.123590725377579</v>
      </c>
      <c r="O17" s="392">
        <v>19.422893478992275</v>
      </c>
      <c r="P17" s="392">
        <v>18.504661762658419</v>
      </c>
      <c r="Q17" s="392">
        <v>27.151649682171325</v>
      </c>
    </row>
    <row r="18" spans="1:17" s="390" customFormat="1" ht="15" customHeight="1">
      <c r="A18" s="395" t="s">
        <v>9</v>
      </c>
      <c r="B18" s="394">
        <v>97.967921864512704</v>
      </c>
      <c r="C18" s="394">
        <v>95.178152810336968</v>
      </c>
      <c r="D18" s="394">
        <v>1.2076838468119147</v>
      </c>
      <c r="E18" s="394">
        <v>6.6661481884742295E-3</v>
      </c>
      <c r="F18" s="394">
        <v>88.763124665840039</v>
      </c>
      <c r="G18" s="394">
        <v>3.3124065054901903</v>
      </c>
      <c r="H18" s="394">
        <v>9.5555530276314748E-2</v>
      </c>
      <c r="I18" s="394">
        <v>70.586204418974546</v>
      </c>
      <c r="J18" s="394">
        <v>4.8213723494129264</v>
      </c>
      <c r="K18" s="394">
        <v>4.4137681443177712</v>
      </c>
      <c r="L18" s="394">
        <v>38.675027516155872</v>
      </c>
      <c r="M18" s="394">
        <v>16.765397429265214</v>
      </c>
      <c r="N18" s="394">
        <v>13.260500636328782</v>
      </c>
      <c r="O18" s="394">
        <v>27.212931705664456</v>
      </c>
      <c r="P18" s="394">
        <v>16.467049900725094</v>
      </c>
      <c r="Q18" s="394">
        <v>19.247135348131046</v>
      </c>
    </row>
    <row r="19" spans="1:17" s="390" customFormat="1" ht="15" customHeight="1">
      <c r="A19" s="393" t="s">
        <v>179</v>
      </c>
      <c r="B19" s="392">
        <v>100.80735772708718</v>
      </c>
      <c r="C19" s="392">
        <v>98.792926632398633</v>
      </c>
      <c r="D19" s="392">
        <v>1.5877581348103704</v>
      </c>
      <c r="E19" s="392">
        <v>2.8477429494830175E-2</v>
      </c>
      <c r="F19" s="392">
        <v>94.34466663143138</v>
      </c>
      <c r="G19" s="392">
        <v>4.517852318421177</v>
      </c>
      <c r="H19" s="392">
        <v>0.22589057829366441</v>
      </c>
      <c r="I19" s="392">
        <v>77.876291562945937</v>
      </c>
      <c r="J19" s="392">
        <v>6.7061003037488573</v>
      </c>
      <c r="K19" s="392">
        <v>6.0871878968056095</v>
      </c>
      <c r="L19" s="392">
        <v>41.679775454612766</v>
      </c>
      <c r="M19" s="392">
        <v>18.273178543323869</v>
      </c>
      <c r="N19" s="392">
        <v>16.475522904187244</v>
      </c>
      <c r="O19" s="392">
        <v>26.259051224157048</v>
      </c>
      <c r="P19" s="392">
        <v>17.648364480621854</v>
      </c>
      <c r="Q19" s="392">
        <v>24.759657836676173</v>
      </c>
    </row>
    <row r="20" spans="1:17" s="390" customFormat="1" ht="15" customHeight="1">
      <c r="A20" s="395" t="s">
        <v>11</v>
      </c>
      <c r="B20" s="394">
        <v>98.231638553638703</v>
      </c>
      <c r="C20" s="394">
        <v>91.380218471614711</v>
      </c>
      <c r="D20" s="394">
        <v>2.2370814064256503</v>
      </c>
      <c r="E20" s="394">
        <v>2.0610529690613048E-2</v>
      </c>
      <c r="F20" s="394">
        <v>81.61257914534707</v>
      </c>
      <c r="G20" s="394">
        <v>6.5611518855268169</v>
      </c>
      <c r="H20" s="394">
        <v>7.7149341499433241E-2</v>
      </c>
      <c r="I20" s="394">
        <v>74.172773861882817</v>
      </c>
      <c r="J20" s="394">
        <v>7.6482509153844331</v>
      </c>
      <c r="K20" s="394">
        <v>2.5048576724361791</v>
      </c>
      <c r="L20" s="394">
        <v>45.523532222706812</v>
      </c>
      <c r="M20" s="394">
        <v>13.228477486545065</v>
      </c>
      <c r="N20" s="394">
        <v>12.630435728952566</v>
      </c>
      <c r="O20" s="394">
        <v>23.701931126513699</v>
      </c>
      <c r="P20" s="394">
        <v>12.136356264305618</v>
      </c>
      <c r="Q20" s="394">
        <v>24.031131209207302</v>
      </c>
    </row>
    <row r="21" spans="1:17" s="390" customFormat="1" ht="15" customHeight="1">
      <c r="A21" s="393" t="s">
        <v>519</v>
      </c>
      <c r="B21" s="392">
        <v>100.80201939872919</v>
      </c>
      <c r="C21" s="392">
        <v>94.593627578377365</v>
      </c>
      <c r="D21" s="392">
        <v>2.2760502662065332E-2</v>
      </c>
      <c r="E21" s="392">
        <v>0.63253790113354591</v>
      </c>
      <c r="F21" s="392">
        <v>90.688400402735894</v>
      </c>
      <c r="G21" s="392">
        <v>0.33126078935247233</v>
      </c>
      <c r="H21" s="392">
        <v>1.3695596335692464</v>
      </c>
      <c r="I21" s="392">
        <v>73.419282072212482</v>
      </c>
      <c r="J21" s="392">
        <v>1.1249416821174554</v>
      </c>
      <c r="K21" s="392">
        <v>9.6745849249947451</v>
      </c>
      <c r="L21" s="392">
        <v>45.059493924160456</v>
      </c>
      <c r="M21" s="392">
        <v>8.7691806145262081</v>
      </c>
      <c r="N21" s="392">
        <v>20.229056375109213</v>
      </c>
      <c r="O21" s="392">
        <v>31.231284516871185</v>
      </c>
      <c r="P21" s="392">
        <v>10.178709684273286</v>
      </c>
      <c r="Q21" s="392">
        <v>26.562845601370494</v>
      </c>
    </row>
    <row r="22" spans="1:17" s="390" customFormat="1" ht="15" customHeight="1">
      <c r="A22" s="395" t="s">
        <v>13</v>
      </c>
      <c r="B22" s="394">
        <v>98.618622756553791</v>
      </c>
      <c r="C22" s="394">
        <v>94.150378681248597</v>
      </c>
      <c r="D22" s="394">
        <v>2.7423129607276797</v>
      </c>
      <c r="E22" s="394">
        <v>2.4923449405397709E-2</v>
      </c>
      <c r="F22" s="394">
        <v>87.104998955310919</v>
      </c>
      <c r="G22" s="394">
        <v>7.2450745787079525</v>
      </c>
      <c r="H22" s="394">
        <v>0.24706374244555096</v>
      </c>
      <c r="I22" s="394">
        <v>69.494316381786973</v>
      </c>
      <c r="J22" s="394">
        <v>9.2255311576260901</v>
      </c>
      <c r="K22" s="394">
        <v>9.077753252244106</v>
      </c>
      <c r="L22" s="394">
        <v>30.516391917470216</v>
      </c>
      <c r="M22" s="394">
        <v>20.538992105518169</v>
      </c>
      <c r="N22" s="394">
        <v>26.349881081914639</v>
      </c>
      <c r="O22" s="394">
        <v>18.11915884365386</v>
      </c>
      <c r="P22" s="394">
        <v>16.687740363413845</v>
      </c>
      <c r="Q22" s="394">
        <v>34.044678027771816</v>
      </c>
    </row>
    <row r="23" spans="1:17" s="390" customFormat="1" ht="15" customHeight="1">
      <c r="A23" s="393" t="s">
        <v>14</v>
      </c>
      <c r="B23" s="392">
        <v>97.632880600466095</v>
      </c>
      <c r="C23" s="392">
        <v>91.172629230745699</v>
      </c>
      <c r="D23" s="392">
        <v>2.320744201063091</v>
      </c>
      <c r="E23" s="392">
        <v>0</v>
      </c>
      <c r="F23" s="392">
        <v>82.131298805454634</v>
      </c>
      <c r="G23" s="392">
        <v>6.2750782164393959</v>
      </c>
      <c r="H23" s="392">
        <v>0.17455521987244041</v>
      </c>
      <c r="I23" s="392">
        <v>61.623125462535121</v>
      </c>
      <c r="J23" s="392">
        <v>7.5277134772975582</v>
      </c>
      <c r="K23" s="392">
        <v>8.418665886483323</v>
      </c>
      <c r="L23" s="392">
        <v>30.509492680807863</v>
      </c>
      <c r="M23" s="392">
        <v>17.253095063371862</v>
      </c>
      <c r="N23" s="392">
        <v>23.100853711474461</v>
      </c>
      <c r="O23" s="392">
        <v>20.858295970182674</v>
      </c>
      <c r="P23" s="392">
        <v>14.341454165524844</v>
      </c>
      <c r="Q23" s="392">
        <v>30.404047404532538</v>
      </c>
    </row>
    <row r="24" spans="1:17" s="390" customFormat="1" ht="15" customHeight="1">
      <c r="A24" s="395" t="s">
        <v>15</v>
      </c>
      <c r="B24" s="394">
        <v>97.480666768827803</v>
      </c>
      <c r="C24" s="394">
        <v>93.569499425454566</v>
      </c>
      <c r="D24" s="394">
        <v>1.4611682464453857</v>
      </c>
      <c r="E24" s="394">
        <v>4.7823043996134774E-2</v>
      </c>
      <c r="F24" s="394">
        <v>87.344581907614824</v>
      </c>
      <c r="G24" s="394">
        <v>4.6640757998899636</v>
      </c>
      <c r="H24" s="394">
        <v>0.11653368163978087</v>
      </c>
      <c r="I24" s="394">
        <v>77.829674751042234</v>
      </c>
      <c r="J24" s="394">
        <v>5.4213036182628933</v>
      </c>
      <c r="K24" s="394">
        <v>1.6112192050179135</v>
      </c>
      <c r="L24" s="394">
        <v>47.601299144015094</v>
      </c>
      <c r="M24" s="394">
        <v>14.593840012783343</v>
      </c>
      <c r="N24" s="394">
        <v>7.3639305706432818</v>
      </c>
      <c r="O24" s="394">
        <v>26.544424346806515</v>
      </c>
      <c r="P24" s="394">
        <v>14.079173226378153</v>
      </c>
      <c r="Q24" s="394">
        <v>14.912734179158015</v>
      </c>
    </row>
    <row r="25" spans="1:17" s="390" customFormat="1" ht="15" customHeight="1">
      <c r="A25" s="393" t="s">
        <v>16</v>
      </c>
      <c r="B25" s="392">
        <v>99.252615844544096</v>
      </c>
      <c r="C25" s="392">
        <v>93.638245812158857</v>
      </c>
      <c r="D25" s="392">
        <v>3.4578406939944011</v>
      </c>
      <c r="E25" s="392">
        <v>0</v>
      </c>
      <c r="F25" s="392">
        <v>85.098012616156808</v>
      </c>
      <c r="G25" s="392">
        <v>7.9673072220678485</v>
      </c>
      <c r="H25" s="392">
        <v>0.14244048022790476</v>
      </c>
      <c r="I25" s="392">
        <v>68.98149617545306</v>
      </c>
      <c r="J25" s="392">
        <v>8.7904054731379446</v>
      </c>
      <c r="K25" s="392">
        <v>8.0562056151132335</v>
      </c>
      <c r="L25" s="392">
        <v>31.536046689222001</v>
      </c>
      <c r="M25" s="392">
        <v>20.72683730434963</v>
      </c>
      <c r="N25" s="392">
        <v>24.704949296217173</v>
      </c>
      <c r="O25" s="392">
        <v>19.304476743329168</v>
      </c>
      <c r="P25" s="392">
        <v>16.403731360324731</v>
      </c>
      <c r="Q25" s="392">
        <v>34.201270258250048</v>
      </c>
    </row>
    <row r="26" spans="1:17" s="390" customFormat="1" ht="15" customHeight="1">
      <c r="A26" s="351" t="s">
        <v>0</v>
      </c>
      <c r="B26" s="391">
        <v>99.178481725996278</v>
      </c>
      <c r="C26" s="391">
        <v>95.924608146528939</v>
      </c>
      <c r="D26" s="391">
        <v>1.2310076003514359</v>
      </c>
      <c r="E26" s="391">
        <v>5.0698964726659981E-2</v>
      </c>
      <c r="F26" s="391">
        <v>90.436226334206538</v>
      </c>
      <c r="G26" s="391">
        <v>3.4110998732271365</v>
      </c>
      <c r="H26" s="391">
        <v>0.30944814376394714</v>
      </c>
      <c r="I26" s="391">
        <v>73.483549586325339</v>
      </c>
      <c r="J26" s="391">
        <v>5.2133116975568043</v>
      </c>
      <c r="K26" s="391">
        <v>6.3596597087655482</v>
      </c>
      <c r="L26" s="391">
        <v>38.070623141575908</v>
      </c>
      <c r="M26" s="391">
        <v>16.679536529231136</v>
      </c>
      <c r="N26" s="391">
        <v>17.9257548297219</v>
      </c>
      <c r="O26" s="391">
        <v>23.200535227450931</v>
      </c>
      <c r="P26" s="391">
        <v>15.187527165312996</v>
      </c>
      <c r="Q26" s="391">
        <v>26.505880418189054</v>
      </c>
    </row>
    <row r="27" spans="1:17" s="404" customFormat="1" ht="15" customHeight="1">
      <c r="A27" s="351" t="s">
        <v>29</v>
      </c>
      <c r="B27" s="432">
        <v>96.671891870405403</v>
      </c>
      <c r="C27" s="432">
        <v>94.62381948183814</v>
      </c>
      <c r="D27" s="432" t="s">
        <v>45</v>
      </c>
      <c r="E27" s="432" t="s">
        <v>45</v>
      </c>
      <c r="F27" s="432">
        <v>88.922398750824996</v>
      </c>
      <c r="G27" s="432">
        <v>0.42946408341395942</v>
      </c>
      <c r="H27" s="432">
        <v>1.5377595817245548</v>
      </c>
      <c r="I27" s="432">
        <v>55.591833161424809</v>
      </c>
      <c r="J27" s="432">
        <v>1.5778774539353371</v>
      </c>
      <c r="K27" s="432">
        <v>18.098796882220849</v>
      </c>
      <c r="L27" s="432">
        <v>25.016089685391453</v>
      </c>
      <c r="M27" s="432">
        <v>3.0676239890947024</v>
      </c>
      <c r="N27" s="432">
        <v>32.591552205605062</v>
      </c>
      <c r="O27" s="432">
        <v>12.199340057183141</v>
      </c>
      <c r="P27" s="432">
        <v>2.9793495419128053</v>
      </c>
      <c r="Q27" s="432">
        <v>38.819389249013028</v>
      </c>
    </row>
    <row r="28" spans="1:17">
      <c r="D28" s="389"/>
      <c r="E28" s="389"/>
    </row>
    <row r="29" spans="1:17">
      <c r="A29" s="346" t="s">
        <v>178</v>
      </c>
      <c r="B29" s="385"/>
      <c r="C29" s="385"/>
      <c r="D29" s="388"/>
      <c r="E29" s="388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</row>
    <row r="30" spans="1:17">
      <c r="A30" s="346" t="s">
        <v>177</v>
      </c>
      <c r="B30" s="385"/>
      <c r="C30" s="385"/>
      <c r="D30" s="388"/>
      <c r="E30" s="388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</row>
    <row r="31" spans="1:17">
      <c r="A31" s="346" t="s">
        <v>176</v>
      </c>
      <c r="B31" s="385"/>
      <c r="C31" s="385"/>
      <c r="D31" s="388"/>
      <c r="E31" s="388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</row>
    <row r="32" spans="1:17" ht="25.5" customHeight="1">
      <c r="A32" s="346"/>
      <c r="B32" s="385"/>
      <c r="C32" s="385"/>
      <c r="D32" s="388"/>
      <c r="E32" s="388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</row>
    <row r="33" spans="1:17" s="384" customFormat="1">
      <c r="A33" s="347" t="s">
        <v>131</v>
      </c>
      <c r="B33" s="387"/>
      <c r="C33" s="387"/>
      <c r="D33" s="386"/>
      <c r="E33" s="386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</row>
  </sheetData>
  <conditionalFormatting sqref="B27:Q27">
    <cfRule type="expression" dxfId="64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&amp;C&amp;8-26-</oddHeader>
    <oddFooter>&amp;C&amp;8Statistische Ämter des Bundes und der Länder, Internationale Bildungsindikatoren, 2016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zoomScaleNormal="100" workbookViewId="0">
      <pane xSplit="1" ySplit="8" topLeftCell="B9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8.7109375" defaultRowHeight="11.25"/>
  <cols>
    <col min="1" max="1" width="24" style="407" customWidth="1"/>
    <col min="2" max="2" width="11.7109375" style="407" customWidth="1"/>
    <col min="3" max="3" width="10.7109375" style="408" customWidth="1"/>
    <col min="4" max="6" width="10.7109375" style="407" customWidth="1"/>
    <col min="7" max="7" width="11.7109375" style="407" customWidth="1"/>
    <col min="8" max="10" width="10.7109375" style="407" customWidth="1"/>
    <col min="11" max="11" width="10.7109375" style="408" customWidth="1"/>
    <col min="12" max="16384" width="8.7109375" style="407"/>
  </cols>
  <sheetData>
    <row r="1" spans="1:11" ht="12.75">
      <c r="A1" s="697" t="s">
        <v>396</v>
      </c>
      <c r="J1" s="208"/>
      <c r="K1" s="427"/>
    </row>
    <row r="2" spans="1:11" ht="12.75">
      <c r="J2" s="208"/>
      <c r="K2" s="427"/>
    </row>
    <row r="3" spans="1:11" s="421" customFormat="1" ht="15.75" customHeight="1">
      <c r="A3" s="426" t="s">
        <v>192</v>
      </c>
      <c r="B3" s="426"/>
      <c r="C3" s="409"/>
      <c r="D3" s="425"/>
      <c r="E3" s="425"/>
      <c r="F3" s="425"/>
      <c r="G3" s="425"/>
      <c r="H3" s="111"/>
      <c r="I3" s="111"/>
      <c r="K3" s="420"/>
    </row>
    <row r="4" spans="1:11" ht="15" customHeight="1">
      <c r="A4" s="423" t="s">
        <v>191</v>
      </c>
      <c r="B4" s="423"/>
      <c r="C4" s="424"/>
      <c r="D4" s="423"/>
      <c r="E4" s="423"/>
      <c r="F4" s="423"/>
      <c r="G4" s="423"/>
      <c r="H4" s="423"/>
      <c r="I4" s="111"/>
      <c r="J4" s="111"/>
      <c r="K4" s="409"/>
    </row>
    <row r="5" spans="1:11" ht="12.75" customHeight="1">
      <c r="A5" s="422"/>
      <c r="B5" s="422"/>
      <c r="C5" s="422"/>
      <c r="D5" s="422"/>
      <c r="E5" s="422"/>
      <c r="F5" s="422"/>
      <c r="G5" s="422"/>
      <c r="H5" s="111"/>
      <c r="I5" s="111"/>
      <c r="J5" s="421"/>
      <c r="K5" s="420"/>
    </row>
    <row r="6" spans="1:11" ht="12.75" customHeight="1">
      <c r="A6" s="419"/>
      <c r="B6" s="806" t="s">
        <v>190</v>
      </c>
      <c r="C6" s="807" t="s">
        <v>171</v>
      </c>
      <c r="D6" s="807" t="s">
        <v>128</v>
      </c>
      <c r="E6" s="807" t="s">
        <v>22</v>
      </c>
      <c r="F6" s="807" t="s">
        <v>170</v>
      </c>
      <c r="G6" s="807" t="s">
        <v>189</v>
      </c>
      <c r="H6" s="126" t="s">
        <v>24</v>
      </c>
      <c r="I6" s="126"/>
      <c r="J6" s="126"/>
      <c r="K6" s="126"/>
    </row>
    <row r="7" spans="1:11" ht="63.75">
      <c r="A7" s="419"/>
      <c r="B7" s="806"/>
      <c r="C7" s="807"/>
      <c r="D7" s="807"/>
      <c r="E7" s="807"/>
      <c r="F7" s="807"/>
      <c r="G7" s="807"/>
      <c r="H7" s="236" t="s">
        <v>40</v>
      </c>
      <c r="I7" s="236" t="s">
        <v>36</v>
      </c>
      <c r="J7" s="236" t="s">
        <v>37</v>
      </c>
      <c r="K7" s="106" t="s">
        <v>188</v>
      </c>
    </row>
    <row r="8" spans="1:11" ht="13.5" thickBot="1">
      <c r="A8" s="419" t="s">
        <v>17</v>
      </c>
      <c r="B8" s="806"/>
      <c r="C8" s="418" t="s">
        <v>194</v>
      </c>
      <c r="D8" s="418" t="s">
        <v>124</v>
      </c>
      <c r="E8" s="418" t="s">
        <v>18</v>
      </c>
      <c r="F8" s="418" t="s">
        <v>102</v>
      </c>
      <c r="G8" s="418" t="s">
        <v>26</v>
      </c>
      <c r="H8" s="418" t="s">
        <v>54</v>
      </c>
      <c r="I8" s="418" t="s">
        <v>53</v>
      </c>
      <c r="J8" s="418" t="s">
        <v>52</v>
      </c>
      <c r="K8" s="418" t="s">
        <v>51</v>
      </c>
    </row>
    <row r="9" spans="1:11" ht="15" customHeight="1">
      <c r="A9" s="747" t="s">
        <v>2</v>
      </c>
      <c r="B9" s="415" t="s">
        <v>513</v>
      </c>
      <c r="C9" s="304">
        <v>41.45500315940933</v>
      </c>
      <c r="D9" s="304">
        <v>94.569624919362269</v>
      </c>
      <c r="E9" s="304">
        <v>89.547655356176236</v>
      </c>
      <c r="F9" s="304">
        <v>90.892632899904555</v>
      </c>
      <c r="G9" s="304">
        <v>67.656020006097663</v>
      </c>
      <c r="H9" s="304">
        <v>95</v>
      </c>
      <c r="I9" s="304">
        <v>91.46385105993555</v>
      </c>
      <c r="J9" s="304">
        <v>97.722857494159598</v>
      </c>
      <c r="K9" s="277">
        <v>100</v>
      </c>
    </row>
    <row r="10" spans="1:11" ht="15" customHeight="1">
      <c r="A10" s="747"/>
      <c r="B10" s="415" t="s">
        <v>514</v>
      </c>
      <c r="C10" s="304">
        <v>58.54499684059067</v>
      </c>
      <c r="D10" s="304">
        <v>5.4303750806377291</v>
      </c>
      <c r="E10" s="304">
        <v>10.452344643823764</v>
      </c>
      <c r="F10" s="304">
        <v>9.1073671000954484</v>
      </c>
      <c r="G10" s="304">
        <v>32.34397999390233</v>
      </c>
      <c r="H10" s="304">
        <v>5</v>
      </c>
      <c r="I10" s="304">
        <v>8.5361489400644555</v>
      </c>
      <c r="J10" s="304">
        <v>2.2771425058404033</v>
      </c>
      <c r="K10" s="277">
        <v>0</v>
      </c>
    </row>
    <row r="11" spans="1:11" ht="15" customHeight="1">
      <c r="A11" s="748" t="s">
        <v>1</v>
      </c>
      <c r="B11" s="414" t="s">
        <v>513</v>
      </c>
      <c r="C11" s="413">
        <v>28.809066418105559</v>
      </c>
      <c r="D11" s="413">
        <v>94.364716169106202</v>
      </c>
      <c r="E11" s="413">
        <v>85.964749851933036</v>
      </c>
      <c r="F11" s="413">
        <v>92.100933566968763</v>
      </c>
      <c r="G11" s="413">
        <v>73.34736690718232</v>
      </c>
      <c r="H11" s="413">
        <v>79.729729729729726</v>
      </c>
      <c r="I11" s="413">
        <v>90.365433556761886</v>
      </c>
      <c r="J11" s="413">
        <v>97.361469976464832</v>
      </c>
      <c r="K11" s="412">
        <v>100</v>
      </c>
    </row>
    <row r="12" spans="1:11" ht="15" customHeight="1">
      <c r="A12" s="748"/>
      <c r="B12" s="414" t="s">
        <v>514</v>
      </c>
      <c r="C12" s="413">
        <v>71.190933581894441</v>
      </c>
      <c r="D12" s="413">
        <v>5.6352838308937923</v>
      </c>
      <c r="E12" s="413">
        <v>14.035250148066961</v>
      </c>
      <c r="F12" s="413">
        <v>7.8990664330312379</v>
      </c>
      <c r="G12" s="413">
        <v>26.65263309281768</v>
      </c>
      <c r="H12" s="413">
        <v>20.27027027027027</v>
      </c>
      <c r="I12" s="413">
        <v>9.6345664432381106</v>
      </c>
      <c r="J12" s="413">
        <v>2.6385300235351696</v>
      </c>
      <c r="K12" s="412">
        <v>0</v>
      </c>
    </row>
    <row r="13" spans="1:11" ht="15" customHeight="1">
      <c r="A13" s="747" t="s">
        <v>3</v>
      </c>
      <c r="B13" s="415" t="s">
        <v>513</v>
      </c>
      <c r="C13" s="304">
        <v>23.716367274298761</v>
      </c>
      <c r="D13" s="304">
        <v>89.863496106604671</v>
      </c>
      <c r="E13" s="304">
        <v>90.969144476873367</v>
      </c>
      <c r="F13" s="304">
        <v>91.376929690260511</v>
      </c>
      <c r="G13" s="304">
        <v>73.943345262265041</v>
      </c>
      <c r="H13" s="304">
        <v>0</v>
      </c>
      <c r="I13" s="304">
        <v>79.604433052320417</v>
      </c>
      <c r="J13" s="304">
        <v>94.057739863332401</v>
      </c>
      <c r="K13" s="277">
        <v>100</v>
      </c>
    </row>
    <row r="14" spans="1:11" ht="15" customHeight="1">
      <c r="A14" s="747"/>
      <c r="B14" s="415" t="s">
        <v>514</v>
      </c>
      <c r="C14" s="304">
        <v>76.283632725701239</v>
      </c>
      <c r="D14" s="304">
        <v>10.13650389339533</v>
      </c>
      <c r="E14" s="304">
        <v>9.030855523126629</v>
      </c>
      <c r="F14" s="304">
        <v>8.6230703097394965</v>
      </c>
      <c r="G14" s="304">
        <v>26.056654737734952</v>
      </c>
      <c r="H14" s="304">
        <v>0</v>
      </c>
      <c r="I14" s="304">
        <v>20.39556694767959</v>
      </c>
      <c r="J14" s="304">
        <v>5.9422601366675929</v>
      </c>
      <c r="K14" s="277">
        <v>0</v>
      </c>
    </row>
    <row r="15" spans="1:11" ht="15" customHeight="1">
      <c r="A15" s="748" t="s">
        <v>4</v>
      </c>
      <c r="B15" s="414" t="s">
        <v>513</v>
      </c>
      <c r="C15" s="413">
        <v>47.612697887416481</v>
      </c>
      <c r="D15" s="413">
        <v>91.623109011408758</v>
      </c>
      <c r="E15" s="413">
        <v>90.22731955222855</v>
      </c>
      <c r="F15" s="413">
        <v>90.342324097450572</v>
      </c>
      <c r="G15" s="413">
        <v>69.331297712662007</v>
      </c>
      <c r="H15" s="413">
        <v>0</v>
      </c>
      <c r="I15" s="413">
        <v>91.455734898508197</v>
      </c>
      <c r="J15" s="413">
        <v>99.847410907658983</v>
      </c>
      <c r="K15" s="412">
        <v>100</v>
      </c>
    </row>
    <row r="16" spans="1:11" ht="15" customHeight="1">
      <c r="A16" s="748"/>
      <c r="B16" s="414" t="s">
        <v>514</v>
      </c>
      <c r="C16" s="413">
        <v>52.387302112583519</v>
      </c>
      <c r="D16" s="413">
        <v>8.3768909885912439</v>
      </c>
      <c r="E16" s="413">
        <v>9.7726804477714442</v>
      </c>
      <c r="F16" s="413">
        <v>9.6576759025494248</v>
      </c>
      <c r="G16" s="413">
        <v>30.668702287337986</v>
      </c>
      <c r="H16" s="413">
        <v>0</v>
      </c>
      <c r="I16" s="413">
        <v>8.5442651014918081</v>
      </c>
      <c r="J16" s="413">
        <v>0.15258909234101201</v>
      </c>
      <c r="K16" s="412">
        <v>0</v>
      </c>
    </row>
    <row r="17" spans="1:11" ht="15" customHeight="1">
      <c r="A17" s="747" t="s">
        <v>5</v>
      </c>
      <c r="B17" s="415" t="s">
        <v>513</v>
      </c>
      <c r="C17" s="304">
        <v>36.504349017190606</v>
      </c>
      <c r="D17" s="304">
        <v>90.491588171891834</v>
      </c>
      <c r="E17" s="304">
        <v>89.690079488337787</v>
      </c>
      <c r="F17" s="304">
        <v>94.506784901745604</v>
      </c>
      <c r="G17" s="304">
        <v>85.512233448345427</v>
      </c>
      <c r="H17" s="304">
        <v>0</v>
      </c>
      <c r="I17" s="304">
        <v>89.825489109981362</v>
      </c>
      <c r="J17" s="304">
        <v>95.741616951244595</v>
      </c>
      <c r="K17" s="277">
        <v>100</v>
      </c>
    </row>
    <row r="18" spans="1:11" ht="15" customHeight="1">
      <c r="A18" s="747"/>
      <c r="B18" s="415" t="s">
        <v>514</v>
      </c>
      <c r="C18" s="304">
        <v>63.495650982809394</v>
      </c>
      <c r="D18" s="304">
        <v>9.5084118281081587</v>
      </c>
      <c r="E18" s="304">
        <v>10.309920511662209</v>
      </c>
      <c r="F18" s="304">
        <v>5.4932150982544004</v>
      </c>
      <c r="G18" s="304">
        <v>14.487766551654572</v>
      </c>
      <c r="H18" s="304">
        <v>0</v>
      </c>
      <c r="I18" s="304">
        <v>10.17451089001864</v>
      </c>
      <c r="J18" s="304">
        <v>4.2583830487554</v>
      </c>
      <c r="K18" s="277">
        <v>0</v>
      </c>
    </row>
    <row r="19" spans="1:11" ht="15" customHeight="1">
      <c r="A19" s="748" t="s">
        <v>6</v>
      </c>
      <c r="B19" s="414" t="s">
        <v>513</v>
      </c>
      <c r="C19" s="413">
        <v>10.276995123959495</v>
      </c>
      <c r="D19" s="413">
        <v>87.351831224751038</v>
      </c>
      <c r="E19" s="413">
        <v>90.634313420221517</v>
      </c>
      <c r="F19" s="413">
        <v>94.18185893179448</v>
      </c>
      <c r="G19" s="413">
        <v>81.751086422042022</v>
      </c>
      <c r="H19" s="413">
        <v>0</v>
      </c>
      <c r="I19" s="413">
        <v>66.013384725457072</v>
      </c>
      <c r="J19" s="413">
        <v>94.571737633985649</v>
      </c>
      <c r="K19" s="412">
        <v>100</v>
      </c>
    </row>
    <row r="20" spans="1:11" ht="15" customHeight="1">
      <c r="A20" s="748"/>
      <c r="B20" s="414" t="s">
        <v>514</v>
      </c>
      <c r="C20" s="413">
        <v>89.723004876040505</v>
      </c>
      <c r="D20" s="413">
        <v>12.648168775248958</v>
      </c>
      <c r="E20" s="413">
        <v>9.3656865797784796</v>
      </c>
      <c r="F20" s="413">
        <v>5.8181410682055184</v>
      </c>
      <c r="G20" s="413">
        <v>18.248913577957978</v>
      </c>
      <c r="H20" s="413">
        <v>0</v>
      </c>
      <c r="I20" s="413">
        <v>33.986615274542928</v>
      </c>
      <c r="J20" s="413">
        <v>5.4282623660143576</v>
      </c>
      <c r="K20" s="412">
        <v>0</v>
      </c>
    </row>
    <row r="21" spans="1:11" ht="15" customHeight="1">
      <c r="A21" s="747" t="s">
        <v>7</v>
      </c>
      <c r="B21" s="415" t="s">
        <v>513</v>
      </c>
      <c r="C21" s="304">
        <v>46.569915984232694</v>
      </c>
      <c r="D21" s="304">
        <v>95.981383942256784</v>
      </c>
      <c r="E21" s="304">
        <v>92.403146925818447</v>
      </c>
      <c r="F21" s="304">
        <v>93.818175637295283</v>
      </c>
      <c r="G21" s="304">
        <v>86.496697389017925</v>
      </c>
      <c r="H21" s="304">
        <v>0</v>
      </c>
      <c r="I21" s="304">
        <v>87.624145188512415</v>
      </c>
      <c r="J21" s="304">
        <v>96.582096480204683</v>
      </c>
      <c r="K21" s="277">
        <v>100</v>
      </c>
    </row>
    <row r="22" spans="1:11" ht="15" customHeight="1">
      <c r="A22" s="747"/>
      <c r="B22" s="415" t="s">
        <v>514</v>
      </c>
      <c r="C22" s="304">
        <v>53.430084015767306</v>
      </c>
      <c r="D22" s="304">
        <v>4.0186160577432215</v>
      </c>
      <c r="E22" s="304">
        <v>7.5968530741815501</v>
      </c>
      <c r="F22" s="304">
        <v>6.1818243627047149</v>
      </c>
      <c r="G22" s="304">
        <v>13.503302610982072</v>
      </c>
      <c r="H22" s="304">
        <v>0</v>
      </c>
      <c r="I22" s="304">
        <v>12.37585481148759</v>
      </c>
      <c r="J22" s="304">
        <v>3.4179035197953107</v>
      </c>
      <c r="K22" s="277">
        <v>0</v>
      </c>
    </row>
    <row r="23" spans="1:11" ht="15" customHeight="1">
      <c r="A23" s="748" t="s">
        <v>8</v>
      </c>
      <c r="B23" s="414" t="s">
        <v>513</v>
      </c>
      <c r="C23" s="413">
        <v>11.955828647614624</v>
      </c>
      <c r="D23" s="413">
        <v>89.652025321371696</v>
      </c>
      <c r="E23" s="413">
        <v>90.817629696900894</v>
      </c>
      <c r="F23" s="413">
        <v>92.518485799372314</v>
      </c>
      <c r="G23" s="413">
        <v>77.935624329775266</v>
      </c>
      <c r="H23" s="413">
        <v>0</v>
      </c>
      <c r="I23" s="413">
        <v>96.082164328657313</v>
      </c>
      <c r="J23" s="413">
        <v>100</v>
      </c>
      <c r="K23" s="412">
        <v>100</v>
      </c>
    </row>
    <row r="24" spans="1:11" ht="15" customHeight="1">
      <c r="A24" s="748"/>
      <c r="B24" s="414" t="s">
        <v>514</v>
      </c>
      <c r="C24" s="413">
        <v>88.044171352385376</v>
      </c>
      <c r="D24" s="413">
        <v>10.347974678628297</v>
      </c>
      <c r="E24" s="413">
        <v>9.1823703030991037</v>
      </c>
      <c r="F24" s="413">
        <v>7.4815142006276885</v>
      </c>
      <c r="G24" s="413">
        <v>22.064375670224738</v>
      </c>
      <c r="H24" s="413">
        <v>0</v>
      </c>
      <c r="I24" s="413">
        <v>3.9178356713426856</v>
      </c>
      <c r="J24" s="413">
        <v>0</v>
      </c>
      <c r="K24" s="412">
        <v>0</v>
      </c>
    </row>
    <row r="25" spans="1:11" s="417" customFormat="1" ht="15" customHeight="1">
      <c r="A25" s="747" t="s">
        <v>9</v>
      </c>
      <c r="B25" s="415" t="s">
        <v>513</v>
      </c>
      <c r="C25" s="304">
        <v>30.914280228625444</v>
      </c>
      <c r="D25" s="304">
        <v>97.912944588561061</v>
      </c>
      <c r="E25" s="304">
        <v>92.65636604346281</v>
      </c>
      <c r="F25" s="304">
        <v>94.373371405594284</v>
      </c>
      <c r="G25" s="304">
        <v>72.714414293991965</v>
      </c>
      <c r="H25" s="304">
        <v>0</v>
      </c>
      <c r="I25" s="304">
        <v>92.920981585203691</v>
      </c>
      <c r="J25" s="304">
        <v>99.017320867696483</v>
      </c>
      <c r="K25" s="277">
        <v>100</v>
      </c>
    </row>
    <row r="26" spans="1:11" s="417" customFormat="1" ht="15" customHeight="1">
      <c r="A26" s="747"/>
      <c r="B26" s="415" t="s">
        <v>514</v>
      </c>
      <c r="C26" s="304">
        <v>69.085719771374556</v>
      </c>
      <c r="D26" s="304">
        <v>2.0870554114389344</v>
      </c>
      <c r="E26" s="304">
        <v>7.3436339565371824</v>
      </c>
      <c r="F26" s="304">
        <v>5.6266285944057133</v>
      </c>
      <c r="G26" s="304">
        <v>27.285585706008032</v>
      </c>
      <c r="H26" s="304">
        <v>0</v>
      </c>
      <c r="I26" s="304">
        <v>7.0790184147963089</v>
      </c>
      <c r="J26" s="304">
        <v>0.98267913230351023</v>
      </c>
      <c r="K26" s="277">
        <v>0</v>
      </c>
    </row>
    <row r="27" spans="1:11" ht="15" customHeight="1">
      <c r="A27" s="748" t="s">
        <v>10</v>
      </c>
      <c r="B27" s="414" t="s">
        <v>513</v>
      </c>
      <c r="C27" s="413">
        <v>27.322882526069449</v>
      </c>
      <c r="D27" s="413">
        <v>97.946255928107419</v>
      </c>
      <c r="E27" s="413">
        <v>90.241696038797485</v>
      </c>
      <c r="F27" s="413">
        <v>90.258959689861101</v>
      </c>
      <c r="G27" s="413">
        <v>76.359017649380604</v>
      </c>
      <c r="H27" s="413">
        <v>72.950819672131146</v>
      </c>
      <c r="I27" s="413">
        <v>86.716364442339966</v>
      </c>
      <c r="J27" s="413">
        <v>95.13451425904988</v>
      </c>
      <c r="K27" s="412">
        <v>100</v>
      </c>
    </row>
    <row r="28" spans="1:11" ht="15" customHeight="1">
      <c r="A28" s="748"/>
      <c r="B28" s="414" t="s">
        <v>514</v>
      </c>
      <c r="C28" s="413">
        <v>72.677117473930551</v>
      </c>
      <c r="D28" s="413">
        <v>2.0537440718925795</v>
      </c>
      <c r="E28" s="413">
        <v>9.7583039612025129</v>
      </c>
      <c r="F28" s="413">
        <v>9.7410403101389047</v>
      </c>
      <c r="G28" s="413">
        <v>23.640982350619403</v>
      </c>
      <c r="H28" s="413">
        <v>27.049180327868854</v>
      </c>
      <c r="I28" s="413">
        <v>13.28363555766003</v>
      </c>
      <c r="J28" s="413">
        <v>4.8654857409501249</v>
      </c>
      <c r="K28" s="412">
        <v>0</v>
      </c>
    </row>
    <row r="29" spans="1:11" ht="15" customHeight="1">
      <c r="A29" s="747" t="s">
        <v>11</v>
      </c>
      <c r="B29" s="415" t="s">
        <v>513</v>
      </c>
      <c r="C29" s="304">
        <v>44.899425793497031</v>
      </c>
      <c r="D29" s="304">
        <v>97.223660131672005</v>
      </c>
      <c r="E29" s="304">
        <v>90.632394107190294</v>
      </c>
      <c r="F29" s="304">
        <v>92.651120029032796</v>
      </c>
      <c r="G29" s="304">
        <v>79.518713068077773</v>
      </c>
      <c r="H29" s="416">
        <v>100</v>
      </c>
      <c r="I29" s="304">
        <v>95.57783117247179</v>
      </c>
      <c r="J29" s="304">
        <v>98.295120517342738</v>
      </c>
      <c r="K29" s="277">
        <v>100</v>
      </c>
    </row>
    <row r="30" spans="1:11" ht="15" customHeight="1">
      <c r="A30" s="747"/>
      <c r="B30" s="415" t="s">
        <v>514</v>
      </c>
      <c r="C30" s="304">
        <v>55.100574206502969</v>
      </c>
      <c r="D30" s="304">
        <v>2.7763398683279989</v>
      </c>
      <c r="E30" s="304">
        <v>9.3676058928097099</v>
      </c>
      <c r="F30" s="304">
        <v>7.3488799709671984</v>
      </c>
      <c r="G30" s="304">
        <v>20.481286931922231</v>
      </c>
      <c r="H30" s="304">
        <v>0</v>
      </c>
      <c r="I30" s="304">
        <v>4.4221688275282052</v>
      </c>
      <c r="J30" s="304">
        <v>1.7048794826572604</v>
      </c>
      <c r="K30" s="277">
        <v>0</v>
      </c>
    </row>
    <row r="31" spans="1:11" ht="15" customHeight="1">
      <c r="A31" s="748" t="s">
        <v>12</v>
      </c>
      <c r="B31" s="414" t="s">
        <v>513</v>
      </c>
      <c r="C31" s="413">
        <v>27.983818770226534</v>
      </c>
      <c r="D31" s="413">
        <v>96.283474853037234</v>
      </c>
      <c r="E31" s="413">
        <v>90.336177543252276</v>
      </c>
      <c r="F31" s="413">
        <v>95.006979511394434</v>
      </c>
      <c r="G31" s="413">
        <v>61.172107873297968</v>
      </c>
      <c r="H31" s="413">
        <v>51.914019152723462</v>
      </c>
      <c r="I31" s="413">
        <v>73.139944956630629</v>
      </c>
      <c r="J31" s="413">
        <v>97.4011020643145</v>
      </c>
      <c r="K31" s="412">
        <v>100</v>
      </c>
    </row>
    <row r="32" spans="1:11" ht="15" customHeight="1">
      <c r="A32" s="748"/>
      <c r="B32" s="414" t="s">
        <v>514</v>
      </c>
      <c r="C32" s="413">
        <v>72.016181229773466</v>
      </c>
      <c r="D32" s="413">
        <v>3.7165251469627694</v>
      </c>
      <c r="E32" s="413">
        <v>9.6638224567477256</v>
      </c>
      <c r="F32" s="413">
        <v>4.9930204886055733</v>
      </c>
      <c r="G32" s="413">
        <v>38.827892126702032</v>
      </c>
      <c r="H32" s="413">
        <v>48.085980847276538</v>
      </c>
      <c r="I32" s="413">
        <v>26.860055043369368</v>
      </c>
      <c r="J32" s="413">
        <v>2.5988979356855006</v>
      </c>
      <c r="K32" s="412">
        <v>0</v>
      </c>
    </row>
    <row r="33" spans="1:11" ht="15" customHeight="1">
      <c r="A33" s="747" t="s">
        <v>13</v>
      </c>
      <c r="B33" s="415" t="s">
        <v>513</v>
      </c>
      <c r="C33" s="304">
        <v>35.612208319337938</v>
      </c>
      <c r="D33" s="304">
        <v>92.628916805286892</v>
      </c>
      <c r="E33" s="304">
        <v>89.169710222914262</v>
      </c>
      <c r="F33" s="304">
        <v>90.108530726072175</v>
      </c>
      <c r="G33" s="304">
        <v>56.073654927226137</v>
      </c>
      <c r="H33" s="304">
        <v>0</v>
      </c>
      <c r="I33" s="304">
        <v>83.465621401221284</v>
      </c>
      <c r="J33" s="304">
        <v>97.394680503646725</v>
      </c>
      <c r="K33" s="277">
        <v>100</v>
      </c>
    </row>
    <row r="34" spans="1:11" ht="15" customHeight="1">
      <c r="A34" s="747"/>
      <c r="B34" s="415" t="s">
        <v>514</v>
      </c>
      <c r="C34" s="304">
        <v>64.387791680662062</v>
      </c>
      <c r="D34" s="304">
        <v>7.3710831947131128</v>
      </c>
      <c r="E34" s="304">
        <v>10.830289777085742</v>
      </c>
      <c r="F34" s="304">
        <v>9.8914692739278287</v>
      </c>
      <c r="G34" s="304">
        <v>43.926345072773863</v>
      </c>
      <c r="H34" s="304">
        <v>0</v>
      </c>
      <c r="I34" s="304">
        <v>16.534378598778723</v>
      </c>
      <c r="J34" s="304">
        <v>2.6053194963532782</v>
      </c>
      <c r="K34" s="277">
        <v>0</v>
      </c>
    </row>
    <row r="35" spans="1:11" ht="15" customHeight="1">
      <c r="A35" s="748" t="s">
        <v>14</v>
      </c>
      <c r="B35" s="414" t="s">
        <v>513</v>
      </c>
      <c r="C35" s="413">
        <v>50.449926156109825</v>
      </c>
      <c r="D35" s="413">
        <v>92.925177957870019</v>
      </c>
      <c r="E35" s="413">
        <v>91.823192707229168</v>
      </c>
      <c r="F35" s="413">
        <v>91.83843605991045</v>
      </c>
      <c r="G35" s="413">
        <v>71.406774676600321</v>
      </c>
      <c r="H35" s="413">
        <v>0</v>
      </c>
      <c r="I35" s="413">
        <v>94.178265902481712</v>
      </c>
      <c r="J35" s="413">
        <v>99.438227698998773</v>
      </c>
      <c r="K35" s="412">
        <v>100</v>
      </c>
    </row>
    <row r="36" spans="1:11" ht="15" customHeight="1">
      <c r="A36" s="748"/>
      <c r="B36" s="414" t="s">
        <v>514</v>
      </c>
      <c r="C36" s="413">
        <v>49.550073843890175</v>
      </c>
      <c r="D36" s="413">
        <v>7.0748220421299859</v>
      </c>
      <c r="E36" s="413">
        <v>8.1768072927708282</v>
      </c>
      <c r="F36" s="413">
        <v>8.161563940089545</v>
      </c>
      <c r="G36" s="413">
        <v>28.593225323399686</v>
      </c>
      <c r="H36" s="413">
        <v>0</v>
      </c>
      <c r="I36" s="413">
        <v>5.8217340975182807</v>
      </c>
      <c r="J36" s="413">
        <v>0.56177230100122322</v>
      </c>
      <c r="K36" s="412">
        <v>0</v>
      </c>
    </row>
    <row r="37" spans="1:11" ht="15" customHeight="1">
      <c r="A37" s="747" t="s">
        <v>15</v>
      </c>
      <c r="B37" s="415" t="s">
        <v>513</v>
      </c>
      <c r="C37" s="304">
        <v>23.546471068944214</v>
      </c>
      <c r="D37" s="304">
        <v>95.194463014668287</v>
      </c>
      <c r="E37" s="304">
        <v>95.546553262410981</v>
      </c>
      <c r="F37" s="304">
        <v>97.48146456041745</v>
      </c>
      <c r="G37" s="304">
        <v>84.144206512259913</v>
      </c>
      <c r="H37" s="304">
        <v>0</v>
      </c>
      <c r="I37" s="304">
        <v>87.639078186084163</v>
      </c>
      <c r="J37" s="304">
        <v>98.180428134556578</v>
      </c>
      <c r="K37" s="277">
        <v>100</v>
      </c>
    </row>
    <row r="38" spans="1:11" ht="15" customHeight="1">
      <c r="A38" s="747"/>
      <c r="B38" s="415" t="s">
        <v>514</v>
      </c>
      <c r="C38" s="304">
        <v>76.453528931055786</v>
      </c>
      <c r="D38" s="304">
        <v>4.8055369853317078</v>
      </c>
      <c r="E38" s="304">
        <v>4.4534467375890134</v>
      </c>
      <c r="F38" s="304">
        <v>2.5185354395825486</v>
      </c>
      <c r="G38" s="304">
        <v>15.855793487740085</v>
      </c>
      <c r="H38" s="304">
        <v>0</v>
      </c>
      <c r="I38" s="304">
        <v>12.360921813915835</v>
      </c>
      <c r="J38" s="304">
        <v>1.819571865443425</v>
      </c>
      <c r="K38" s="277">
        <v>0</v>
      </c>
    </row>
    <row r="39" spans="1:11" ht="15" customHeight="1">
      <c r="A39" s="748" t="s">
        <v>16</v>
      </c>
      <c r="B39" s="414" t="s">
        <v>513</v>
      </c>
      <c r="C39" s="413">
        <v>33.247164870241534</v>
      </c>
      <c r="D39" s="413">
        <v>92.928834122111681</v>
      </c>
      <c r="E39" s="413">
        <v>93.082327319938429</v>
      </c>
      <c r="F39" s="413">
        <v>92.904249630712499</v>
      </c>
      <c r="G39" s="413">
        <v>69.612199425745288</v>
      </c>
      <c r="H39" s="413">
        <v>0</v>
      </c>
      <c r="I39" s="413">
        <v>91.133141658302321</v>
      </c>
      <c r="J39" s="413">
        <v>99.859747545582053</v>
      </c>
      <c r="K39" s="412">
        <v>100</v>
      </c>
    </row>
    <row r="40" spans="1:11" ht="15" customHeight="1">
      <c r="A40" s="748"/>
      <c r="B40" s="414" t="s">
        <v>514</v>
      </c>
      <c r="C40" s="413">
        <v>66.752835129758466</v>
      </c>
      <c r="D40" s="413">
        <v>7.0711658778883208</v>
      </c>
      <c r="E40" s="413">
        <v>6.9176726800615649</v>
      </c>
      <c r="F40" s="413">
        <v>7.0957503692874973</v>
      </c>
      <c r="G40" s="413">
        <v>30.387800574254715</v>
      </c>
      <c r="H40" s="413">
        <v>0</v>
      </c>
      <c r="I40" s="413">
        <v>8.8668583416976841</v>
      </c>
      <c r="J40" s="413">
        <v>0.14025245441795231</v>
      </c>
      <c r="K40" s="412">
        <v>0</v>
      </c>
    </row>
    <row r="41" spans="1:11" ht="15" customHeight="1">
      <c r="A41" s="749" t="s">
        <v>0</v>
      </c>
      <c r="B41" s="411" t="s">
        <v>513</v>
      </c>
      <c r="C41" s="194">
        <v>33.128273615097854</v>
      </c>
      <c r="D41" s="194">
        <v>95.212300318930801</v>
      </c>
      <c r="E41" s="194">
        <v>90.190545378410732</v>
      </c>
      <c r="F41" s="194">
        <v>92.068814288377993</v>
      </c>
      <c r="G41" s="194">
        <v>74.158582110363596</v>
      </c>
      <c r="H41" s="194">
        <v>74.780961542223608</v>
      </c>
      <c r="I41" s="194">
        <v>87.803782544732982</v>
      </c>
      <c r="J41" s="194">
        <v>96.855958370444426</v>
      </c>
      <c r="K41" s="267">
        <v>100</v>
      </c>
    </row>
    <row r="42" spans="1:11" ht="15" customHeight="1">
      <c r="A42" s="750"/>
      <c r="B42" s="744" t="s">
        <v>514</v>
      </c>
      <c r="C42" s="217">
        <v>66.871726384902146</v>
      </c>
      <c r="D42" s="217">
        <v>4.7876996810692036</v>
      </c>
      <c r="E42" s="217">
        <v>9.809454621589266</v>
      </c>
      <c r="F42" s="217">
        <v>7.9311857116220033</v>
      </c>
      <c r="G42" s="217">
        <v>25.841417889636411</v>
      </c>
      <c r="H42" s="217">
        <v>25.219038457776392</v>
      </c>
      <c r="I42" s="217">
        <v>12.196217455267021</v>
      </c>
      <c r="J42" s="217">
        <v>3.1440416295555709</v>
      </c>
      <c r="K42" s="743">
        <v>0</v>
      </c>
    </row>
    <row r="45" spans="1:11" ht="12.75">
      <c r="A45" s="290" t="s">
        <v>131</v>
      </c>
      <c r="B45" s="410"/>
      <c r="C45" s="409"/>
      <c r="D45" s="111"/>
      <c r="E45" s="111"/>
      <c r="F45" s="111"/>
      <c r="G45" s="111"/>
      <c r="H45" s="111"/>
      <c r="I45" s="111"/>
      <c r="J45" s="111"/>
      <c r="K45" s="409"/>
    </row>
  </sheetData>
  <mergeCells count="6">
    <mergeCell ref="B6:B8"/>
    <mergeCell ref="G6:G7"/>
    <mergeCell ref="C6:C7"/>
    <mergeCell ref="D6:D7"/>
    <mergeCell ref="E6:E7"/>
    <mergeCell ref="F6:F7"/>
  </mergeCells>
  <conditionalFormatting sqref="A42:G42 I42:J42">
    <cfRule type="expression" dxfId="63" priority="3" stopIfTrue="1">
      <formula>#REF!=1</formula>
    </cfRule>
  </conditionalFormatting>
  <conditionalFormatting sqref="K42">
    <cfRule type="expression" dxfId="62" priority="2" stopIfTrue="1">
      <formula>#REF!=1</formula>
    </cfRule>
  </conditionalFormatting>
  <conditionalFormatting sqref="H42">
    <cfRule type="expression" dxfId="61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9370078740157483" footer="0.39370078740157483"/>
  <pageSetup paperSize="9" scale="70" orientation="portrait" r:id="rId1"/>
  <headerFooter alignWithMargins="0">
    <oddHeader>&amp;C&amp;8-27-</oddHeader>
    <oddFooter>&amp;C&amp;8Statistische Ämter des Bundes und der Länder, Internationale Bildungsindikatoren, 2016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zoomScaleNormal="100" workbookViewId="0">
      <pane xSplit="1" ySplit="10" topLeftCell="B11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8" defaultRowHeight="12.75"/>
  <cols>
    <col min="1" max="1" width="24" style="383" customWidth="1"/>
    <col min="2" max="5" width="10.42578125" style="383" customWidth="1"/>
    <col min="6" max="6" width="8.85546875" style="383" customWidth="1"/>
    <col min="7" max="7" width="10.140625" style="383" customWidth="1"/>
    <col min="8" max="9" width="8.85546875" style="383" customWidth="1"/>
    <col min="10" max="10" width="10.140625" style="383" customWidth="1"/>
    <col min="11" max="11" width="17" style="383" customWidth="1"/>
    <col min="12" max="16384" width="8" style="382"/>
  </cols>
  <sheetData>
    <row r="1" spans="1:11">
      <c r="A1" s="697" t="s">
        <v>396</v>
      </c>
      <c r="K1" s="406"/>
    </row>
    <row r="2" spans="1:11">
      <c r="K2" s="406"/>
    </row>
    <row r="3" spans="1:11" s="390" customFormat="1" ht="15.75">
      <c r="A3" s="405" t="s">
        <v>204</v>
      </c>
      <c r="B3" s="405"/>
      <c r="C3" s="383"/>
      <c r="D3" s="383"/>
      <c r="E3" s="383"/>
      <c r="F3" s="383"/>
      <c r="G3" s="383"/>
      <c r="H3" s="383"/>
      <c r="I3" s="383"/>
      <c r="J3" s="383"/>
      <c r="K3" s="404"/>
    </row>
    <row r="4" spans="1:11" s="390" customFormat="1" ht="15" customHeight="1">
      <c r="A4" s="403" t="s">
        <v>203</v>
      </c>
      <c r="B4" s="403"/>
      <c r="C4" s="403"/>
      <c r="D4" s="403"/>
      <c r="E4" s="383"/>
      <c r="F4" s="383"/>
      <c r="G4" s="383"/>
      <c r="H4" s="383"/>
      <c r="I4" s="383"/>
      <c r="J4" s="383"/>
      <c r="K4" s="383"/>
    </row>
    <row r="5" spans="1:11" s="390" customFormat="1" ht="12" customHeight="1">
      <c r="A5" s="401" t="s">
        <v>202</v>
      </c>
      <c r="B5" s="401"/>
      <c r="C5" s="383"/>
      <c r="D5" s="383"/>
      <c r="E5" s="383"/>
      <c r="F5" s="383"/>
      <c r="G5" s="383"/>
      <c r="H5" s="383"/>
      <c r="I5" s="383"/>
      <c r="J5" s="383"/>
      <c r="K5" s="383"/>
    </row>
    <row r="6" spans="1:11" s="390" customFormat="1">
      <c r="A6" s="401"/>
      <c r="B6" s="401"/>
      <c r="C6" s="383"/>
      <c r="D6" s="383"/>
      <c r="E6" s="383"/>
      <c r="F6" s="383"/>
      <c r="G6" s="383"/>
      <c r="H6" s="383"/>
      <c r="I6" s="383"/>
      <c r="J6" s="383"/>
      <c r="K6" s="383"/>
    </row>
    <row r="7" spans="1:11" s="390" customFormat="1" ht="25.5" customHeight="1">
      <c r="A7" s="401"/>
      <c r="B7" s="434" t="s">
        <v>201</v>
      </c>
      <c r="C7" s="434"/>
      <c r="D7" s="434"/>
      <c r="E7" s="434"/>
      <c r="F7" s="434"/>
      <c r="G7" s="434"/>
      <c r="H7" s="434"/>
      <c r="I7" s="434"/>
      <c r="J7" s="434"/>
      <c r="K7" s="434" t="s">
        <v>200</v>
      </c>
    </row>
    <row r="8" spans="1:11" s="390" customFormat="1">
      <c r="A8" s="401"/>
      <c r="B8" s="435" t="s">
        <v>199</v>
      </c>
      <c r="C8" s="435"/>
      <c r="D8" s="434"/>
      <c r="E8" s="434"/>
      <c r="F8" s="434"/>
      <c r="G8" s="434"/>
      <c r="H8" s="434"/>
      <c r="I8" s="434"/>
      <c r="J8" s="434"/>
      <c r="K8" s="435" t="s">
        <v>198</v>
      </c>
    </row>
    <row r="9" spans="1:11" s="390" customFormat="1">
      <c r="A9" s="398"/>
      <c r="B9" s="435">
        <v>2</v>
      </c>
      <c r="C9" s="435">
        <v>3</v>
      </c>
      <c r="D9" s="435">
        <v>4</v>
      </c>
      <c r="E9" s="435">
        <v>5</v>
      </c>
      <c r="F9" s="435"/>
      <c r="G9" s="435"/>
      <c r="H9" s="435">
        <v>6</v>
      </c>
      <c r="I9" s="435"/>
      <c r="J9" s="435"/>
      <c r="K9" s="434" t="s">
        <v>197</v>
      </c>
    </row>
    <row r="10" spans="1:11" s="390" customFormat="1" ht="27">
      <c r="A10" s="398" t="s">
        <v>17</v>
      </c>
      <c r="B10" s="433" t="s">
        <v>483</v>
      </c>
      <c r="C10" s="433" t="s">
        <v>484</v>
      </c>
      <c r="D10" s="433" t="s">
        <v>484</v>
      </c>
      <c r="E10" s="433" t="s">
        <v>484</v>
      </c>
      <c r="F10" s="754" t="s">
        <v>124</v>
      </c>
      <c r="G10" s="754" t="s">
        <v>75</v>
      </c>
      <c r="H10" s="754" t="s">
        <v>194</v>
      </c>
      <c r="I10" s="754" t="s">
        <v>124</v>
      </c>
      <c r="J10" s="754" t="s">
        <v>75</v>
      </c>
      <c r="K10" s="433"/>
    </row>
    <row r="11" spans="1:11" s="390" customFormat="1" ht="15" customHeight="1">
      <c r="A11" s="395" t="s">
        <v>2</v>
      </c>
      <c r="B11" s="394">
        <v>61.039860008195724</v>
      </c>
      <c r="C11" s="394">
        <v>95.626822157434404</v>
      </c>
      <c r="D11" s="394">
        <v>97.519646365422403</v>
      </c>
      <c r="E11" s="394">
        <v>100.68148258315361</v>
      </c>
      <c r="F11" s="394">
        <v>0.41005810927092518</v>
      </c>
      <c r="G11" s="394">
        <v>101.09154069242454</v>
      </c>
      <c r="H11" s="394">
        <v>33.240088082519414</v>
      </c>
      <c r="I11" s="394">
        <v>67.440022758162911</v>
      </c>
      <c r="J11" s="394">
        <v>100.68011084068232</v>
      </c>
      <c r="K11" s="394">
        <v>99.121952269949873</v>
      </c>
    </row>
    <row r="12" spans="1:11" s="390" customFormat="1" ht="15" customHeight="1">
      <c r="A12" s="393" t="s">
        <v>1</v>
      </c>
      <c r="B12" s="392">
        <v>55.681409904884369</v>
      </c>
      <c r="C12" s="392">
        <v>90.694978167980324</v>
      </c>
      <c r="D12" s="392">
        <v>96.507344236833887</v>
      </c>
      <c r="E12" s="392">
        <v>96.539356428814486</v>
      </c>
      <c r="F12" s="392">
        <v>0.13702787459650348</v>
      </c>
      <c r="G12" s="392">
        <v>96.676384303410984</v>
      </c>
      <c r="H12" s="392">
        <v>32.210269847837083</v>
      </c>
      <c r="I12" s="392">
        <v>65.042982577115808</v>
      </c>
      <c r="J12" s="392">
        <v>97.25325242495289</v>
      </c>
      <c r="K12" s="392">
        <v>96.523585125740681</v>
      </c>
    </row>
    <row r="13" spans="1:11" s="390" customFormat="1" ht="15" customHeight="1">
      <c r="A13" s="395" t="s">
        <v>3</v>
      </c>
      <c r="B13" s="394">
        <v>84.959651238289581</v>
      </c>
      <c r="C13" s="394">
        <v>95.418388590249521</v>
      </c>
      <c r="D13" s="394">
        <v>97.160812836954094</v>
      </c>
      <c r="E13" s="394">
        <v>97.157755818070626</v>
      </c>
      <c r="F13" s="394">
        <v>0.94634177744873982</v>
      </c>
      <c r="G13" s="394">
        <v>98.104097595519363</v>
      </c>
      <c r="H13" s="394">
        <v>13.402027366096819</v>
      </c>
      <c r="I13" s="394">
        <v>88.772540229500521</v>
      </c>
      <c r="J13" s="394">
        <v>102.17456759559734</v>
      </c>
      <c r="K13" s="394">
        <v>97.15929118467011</v>
      </c>
    </row>
    <row r="14" spans="1:11" s="390" customFormat="1" ht="15" customHeight="1">
      <c r="A14" s="393" t="s">
        <v>4</v>
      </c>
      <c r="B14" s="392">
        <v>92.76434967134206</v>
      </c>
      <c r="C14" s="392">
        <v>96.832132635941974</v>
      </c>
      <c r="D14" s="392">
        <v>98.631653083811244</v>
      </c>
      <c r="E14" s="392">
        <v>97.522904648795389</v>
      </c>
      <c r="F14" s="392">
        <v>0.17451160986960104</v>
      </c>
      <c r="G14" s="392">
        <v>97.697416258664987</v>
      </c>
      <c r="H14" s="392">
        <v>35.359765051395009</v>
      </c>
      <c r="I14" s="392">
        <v>64.297601566324033</v>
      </c>
      <c r="J14" s="392">
        <v>99.657366617719049</v>
      </c>
      <c r="K14" s="392">
        <v>98.067000765299824</v>
      </c>
    </row>
    <row r="15" spans="1:11" s="390" customFormat="1" ht="15" customHeight="1">
      <c r="A15" s="395" t="s">
        <v>5</v>
      </c>
      <c r="B15" s="394">
        <v>56.358267716535437</v>
      </c>
      <c r="C15" s="394">
        <v>89.589665653495445</v>
      </c>
      <c r="D15" s="394">
        <v>97.539107210988178</v>
      </c>
      <c r="E15" s="394">
        <v>98.591820987654316</v>
      </c>
      <c r="F15" s="394">
        <v>0.11574074074074073</v>
      </c>
      <c r="G15" s="394">
        <v>98.707561728395063</v>
      </c>
      <c r="H15" s="394">
        <v>36.890300878340497</v>
      </c>
      <c r="I15" s="394">
        <v>63.091011025976449</v>
      </c>
      <c r="J15" s="394">
        <v>99.981311904316954</v>
      </c>
      <c r="K15" s="394">
        <v>98.062535967772874</v>
      </c>
    </row>
    <row r="16" spans="1:11" s="390" customFormat="1" ht="15" customHeight="1">
      <c r="A16" s="393" t="s">
        <v>6</v>
      </c>
      <c r="B16" s="392">
        <v>81.048538818512483</v>
      </c>
      <c r="C16" s="392">
        <v>98.077532146702978</v>
      </c>
      <c r="D16" s="392">
        <v>99.121551275377414</v>
      </c>
      <c r="E16" s="392">
        <v>102.35232958606797</v>
      </c>
      <c r="F16" s="392">
        <v>8.4475924361556959E-2</v>
      </c>
      <c r="G16" s="392">
        <v>102.43680551042954</v>
      </c>
      <c r="H16" s="392">
        <v>46.182104434531617</v>
      </c>
      <c r="I16" s="392">
        <v>57.012595119391243</v>
      </c>
      <c r="J16" s="392">
        <v>103.19469955392286</v>
      </c>
      <c r="K16" s="392">
        <v>100.73804337224045</v>
      </c>
    </row>
    <row r="17" spans="1:11" s="390" customFormat="1" ht="15" customHeight="1">
      <c r="A17" s="395" t="s">
        <v>7</v>
      </c>
      <c r="B17" s="394">
        <v>57.788390889052167</v>
      </c>
      <c r="C17" s="394">
        <v>93.292565485362104</v>
      </c>
      <c r="D17" s="394">
        <v>97.936637830254853</v>
      </c>
      <c r="E17" s="394">
        <v>98.231624061291058</v>
      </c>
      <c r="F17" s="394">
        <v>0.17446711674125767</v>
      </c>
      <c r="G17" s="394">
        <v>98.406091178032312</v>
      </c>
      <c r="H17" s="394">
        <v>51.586326788987357</v>
      </c>
      <c r="I17" s="394">
        <v>48.128342245989302</v>
      </c>
      <c r="J17" s="394">
        <v>99.714669034976666</v>
      </c>
      <c r="K17" s="394">
        <v>98.086126701007146</v>
      </c>
    </row>
    <row r="18" spans="1:11" s="390" customFormat="1" ht="15" customHeight="1">
      <c r="A18" s="393" t="s">
        <v>8</v>
      </c>
      <c r="B18" s="392">
        <v>89.728925101848958</v>
      </c>
      <c r="C18" s="392">
        <v>96.208211801660312</v>
      </c>
      <c r="D18" s="392">
        <v>97.630656711869563</v>
      </c>
      <c r="E18" s="392">
        <v>97.851902276681031</v>
      </c>
      <c r="F18" s="392">
        <v>9.0764692534604036E-2</v>
      </c>
      <c r="G18" s="392">
        <v>97.942666969215637</v>
      </c>
      <c r="H18" s="392">
        <v>53.880317905563345</v>
      </c>
      <c r="I18" s="392">
        <v>44.623655913978496</v>
      </c>
      <c r="J18" s="392">
        <v>98.503973819541841</v>
      </c>
      <c r="K18" s="392">
        <v>97.741678369453837</v>
      </c>
    </row>
    <row r="19" spans="1:11" s="390" customFormat="1" ht="15" customHeight="1">
      <c r="A19" s="395" t="s">
        <v>9</v>
      </c>
      <c r="B19" s="394">
        <v>57.038031247990737</v>
      </c>
      <c r="C19" s="394">
        <v>92.742640402085357</v>
      </c>
      <c r="D19" s="394">
        <v>98.720319724159538</v>
      </c>
      <c r="E19" s="394">
        <v>100.42880995749847</v>
      </c>
      <c r="F19" s="394">
        <v>0.27929568913175473</v>
      </c>
      <c r="G19" s="394">
        <v>100.70810564663024</v>
      </c>
      <c r="H19" s="394">
        <v>32.034531381255249</v>
      </c>
      <c r="I19" s="394">
        <v>69.433277331093251</v>
      </c>
      <c r="J19" s="394">
        <v>101.46780871234849</v>
      </c>
      <c r="K19" s="394">
        <v>99.588233026178813</v>
      </c>
    </row>
    <row r="20" spans="1:11" s="390" customFormat="1" ht="15" customHeight="1">
      <c r="A20" s="393" t="s">
        <v>10</v>
      </c>
      <c r="B20" s="392">
        <v>56.21148322690388</v>
      </c>
      <c r="C20" s="392">
        <v>92.38367603545241</v>
      </c>
      <c r="D20" s="392">
        <v>98.34156717917449</v>
      </c>
      <c r="E20" s="392">
        <v>99.998002304009376</v>
      </c>
      <c r="F20" s="392">
        <v>0.47012445646021589</v>
      </c>
      <c r="G20" s="392">
        <v>100.46812676046959</v>
      </c>
      <c r="H20" s="392">
        <v>24.708463533009773</v>
      </c>
      <c r="I20" s="392">
        <v>65.072136161159506</v>
      </c>
      <c r="J20" s="392">
        <v>89.780599694169268</v>
      </c>
      <c r="K20" s="392">
        <v>99.186236824948381</v>
      </c>
    </row>
    <row r="21" spans="1:11" s="390" customFormat="1" ht="15" customHeight="1">
      <c r="A21" s="395" t="s">
        <v>11</v>
      </c>
      <c r="B21" s="394">
        <v>76.269488447811668</v>
      </c>
      <c r="C21" s="394">
        <v>97.187538442612862</v>
      </c>
      <c r="D21" s="394">
        <v>98.939625823781114</v>
      </c>
      <c r="E21" s="394">
        <v>99.190429072591527</v>
      </c>
      <c r="F21" s="394">
        <v>0.20988875895775239</v>
      </c>
      <c r="G21" s="394">
        <v>99.400317831549273</v>
      </c>
      <c r="H21" s="394">
        <v>33.626649905719674</v>
      </c>
      <c r="I21" s="394">
        <v>65.98126365568227</v>
      </c>
      <c r="J21" s="394">
        <v>99.607913561401929</v>
      </c>
      <c r="K21" s="394">
        <v>99.067586586709083</v>
      </c>
    </row>
    <row r="22" spans="1:11" s="390" customFormat="1" ht="15" customHeight="1">
      <c r="A22" s="393" t="s">
        <v>12</v>
      </c>
      <c r="B22" s="392">
        <v>54.748365083878305</v>
      </c>
      <c r="C22" s="392">
        <v>97.03055515707932</v>
      </c>
      <c r="D22" s="392">
        <v>100.73067368113399</v>
      </c>
      <c r="E22" s="392">
        <v>101.11518915866742</v>
      </c>
      <c r="F22" s="392">
        <v>0</v>
      </c>
      <c r="G22" s="392">
        <v>101.11518915866742</v>
      </c>
      <c r="H22" s="392">
        <v>47.253827784801231</v>
      </c>
      <c r="I22" s="392">
        <v>57.437842393594607</v>
      </c>
      <c r="J22" s="392">
        <v>104.69167017839584</v>
      </c>
      <c r="K22" s="392">
        <v>100.92625834709557</v>
      </c>
    </row>
    <row r="23" spans="1:11" s="390" customFormat="1" ht="15" customHeight="1">
      <c r="A23" s="395" t="s">
        <v>13</v>
      </c>
      <c r="B23" s="394">
        <v>85.939532329392719</v>
      </c>
      <c r="C23" s="394">
        <v>96.520261587229058</v>
      </c>
      <c r="D23" s="394">
        <v>97.811655504641053</v>
      </c>
      <c r="E23" s="394">
        <v>98.035579764733143</v>
      </c>
      <c r="F23" s="394">
        <v>6.6639624500202818E-2</v>
      </c>
      <c r="G23" s="394">
        <v>98.102219389233355</v>
      </c>
      <c r="H23" s="394">
        <v>55.812913611160795</v>
      </c>
      <c r="I23" s="394">
        <v>43.614737971740297</v>
      </c>
      <c r="J23" s="394">
        <v>99.427651582901092</v>
      </c>
      <c r="K23" s="394">
        <v>97.924385192100118</v>
      </c>
    </row>
    <row r="24" spans="1:11" s="390" customFormat="1" ht="15" customHeight="1">
      <c r="A24" s="393" t="s">
        <v>14</v>
      </c>
      <c r="B24" s="392">
        <v>92.146768241875961</v>
      </c>
      <c r="C24" s="392">
        <v>96.325981395893052</v>
      </c>
      <c r="D24" s="392">
        <v>97.537498523680171</v>
      </c>
      <c r="E24" s="392">
        <v>97.670035977385638</v>
      </c>
      <c r="F24" s="392">
        <v>9.1371138141739472E-2</v>
      </c>
      <c r="G24" s="392">
        <v>97.76140711552739</v>
      </c>
      <c r="H24" s="392">
        <v>50.957134468584854</v>
      </c>
      <c r="I24" s="392">
        <v>47.980035231943631</v>
      </c>
      <c r="J24" s="392">
        <v>98.937169700528486</v>
      </c>
      <c r="K24" s="392">
        <v>97.604877340688063</v>
      </c>
    </row>
    <row r="25" spans="1:11" s="390" customFormat="1" ht="15" customHeight="1">
      <c r="A25" s="395" t="s">
        <v>15</v>
      </c>
      <c r="B25" s="394">
        <v>58.033720665299612</v>
      </c>
      <c r="C25" s="394">
        <v>90.823088325050136</v>
      </c>
      <c r="D25" s="394">
        <v>97.327892589179939</v>
      </c>
      <c r="E25" s="394">
        <v>97.601913389493291</v>
      </c>
      <c r="F25" s="394">
        <v>0.12276171527748379</v>
      </c>
      <c r="G25" s="394">
        <v>97.724675104770782</v>
      </c>
      <c r="H25" s="394">
        <v>47.272423723861593</v>
      </c>
      <c r="I25" s="394">
        <v>52.402020117701078</v>
      </c>
      <c r="J25" s="394">
        <v>99.674443841562663</v>
      </c>
      <c r="K25" s="394">
        <v>97.467358986512693</v>
      </c>
    </row>
    <row r="26" spans="1:11" s="390" customFormat="1" ht="15" customHeight="1">
      <c r="A26" s="393" t="s">
        <v>16</v>
      </c>
      <c r="B26" s="392">
        <v>93.432093050170707</v>
      </c>
      <c r="C26" s="392">
        <v>97.869802317655072</v>
      </c>
      <c r="D26" s="392">
        <v>98.763825634352628</v>
      </c>
      <c r="E26" s="392">
        <v>98.129768802707815</v>
      </c>
      <c r="F26" s="392">
        <v>9.7527393723825379E-2</v>
      </c>
      <c r="G26" s="392">
        <v>98.227296196431652</v>
      </c>
      <c r="H26" s="392">
        <v>45.882283834586467</v>
      </c>
      <c r="I26" s="392">
        <v>52.613956766917291</v>
      </c>
      <c r="J26" s="392">
        <v>98.496240601503757</v>
      </c>
      <c r="K26" s="392">
        <v>98.441959345331696</v>
      </c>
    </row>
    <row r="27" spans="1:11" s="390" customFormat="1" ht="15" customHeight="1">
      <c r="A27" s="351" t="s">
        <v>0</v>
      </c>
      <c r="B27" s="391">
        <v>65.066433702426067</v>
      </c>
      <c r="C27" s="391">
        <v>93.80191688598552</v>
      </c>
      <c r="D27" s="391">
        <v>97.878902560037659</v>
      </c>
      <c r="E27" s="391">
        <v>98.938260415052866</v>
      </c>
      <c r="F27" s="391">
        <v>0.29435654932463051</v>
      </c>
      <c r="G27" s="391">
        <v>99.232616964377499</v>
      </c>
      <c r="H27" s="391">
        <v>34.908485736247478</v>
      </c>
      <c r="I27" s="391">
        <v>62.69626256326957</v>
      </c>
      <c r="J27" s="391">
        <v>97.604748299517055</v>
      </c>
      <c r="K27" s="391">
        <v>98.416164826361168</v>
      </c>
    </row>
    <row r="28" spans="1:11" s="390" customFormat="1" ht="15" customHeight="1">
      <c r="A28" s="351" t="s">
        <v>29</v>
      </c>
      <c r="B28" s="432">
        <v>35.74754031843387</v>
      </c>
      <c r="C28" s="432">
        <v>71.168160855863789</v>
      </c>
      <c r="D28" s="432">
        <v>84.618006018078034</v>
      </c>
      <c r="E28" s="432">
        <v>80.827567246520303</v>
      </c>
      <c r="F28" s="432">
        <v>13.822406661643642</v>
      </c>
      <c r="G28" s="432">
        <v>95.017383357721698</v>
      </c>
      <c r="H28" s="432">
        <v>23.013430534922826</v>
      </c>
      <c r="I28" s="432">
        <v>73.660969547884861</v>
      </c>
      <c r="J28" s="432">
        <v>98.167752147385684</v>
      </c>
      <c r="K28" s="430" t="s">
        <v>193</v>
      </c>
    </row>
    <row r="29" spans="1:11" s="390" customFormat="1" ht="15" customHeight="1">
      <c r="A29" s="431" t="s">
        <v>486</v>
      </c>
      <c r="B29" s="430" t="s">
        <v>193</v>
      </c>
      <c r="C29" s="430" t="s">
        <v>193</v>
      </c>
      <c r="D29" s="430" t="s">
        <v>193</v>
      </c>
      <c r="E29" s="430" t="s">
        <v>193</v>
      </c>
      <c r="F29" s="430" t="s">
        <v>193</v>
      </c>
      <c r="G29" s="430" t="s">
        <v>193</v>
      </c>
      <c r="H29" s="430" t="s">
        <v>193</v>
      </c>
      <c r="I29" s="430" t="s">
        <v>193</v>
      </c>
      <c r="J29" s="430" t="s">
        <v>193</v>
      </c>
      <c r="K29" s="391">
        <v>93.9</v>
      </c>
    </row>
    <row r="31" spans="1:11">
      <c r="A31" s="154" t="s">
        <v>501</v>
      </c>
    </row>
    <row r="32" spans="1:11">
      <c r="A32" s="383" t="s">
        <v>485</v>
      </c>
    </row>
    <row r="34" spans="1:11">
      <c r="A34" s="429"/>
      <c r="B34" s="429"/>
      <c r="C34" s="385"/>
      <c r="D34" s="385"/>
      <c r="E34" s="385"/>
      <c r="F34" s="385"/>
      <c r="G34" s="385"/>
      <c r="H34" s="385"/>
      <c r="I34" s="385"/>
      <c r="J34" s="385"/>
      <c r="K34" s="385"/>
    </row>
    <row r="35" spans="1:11" s="384" customFormat="1">
      <c r="A35" s="347" t="s">
        <v>131</v>
      </c>
      <c r="B35" s="428"/>
      <c r="C35" s="387"/>
      <c r="D35" s="387"/>
      <c r="E35" s="385"/>
      <c r="F35" s="385"/>
      <c r="G35" s="385"/>
      <c r="H35" s="385"/>
      <c r="I35" s="385"/>
      <c r="J35" s="385"/>
      <c r="K35" s="385"/>
    </row>
  </sheetData>
  <conditionalFormatting sqref="K28 C29:I29">
    <cfRule type="expression" dxfId="60" priority="2" stopIfTrue="1">
      <formula>#REF!=1</formula>
    </cfRule>
  </conditionalFormatting>
  <conditionalFormatting sqref="J29">
    <cfRule type="expression" dxfId="59" priority="1" stopIfTrue="1">
      <formula>#REF!=1</formula>
    </cfRule>
  </conditionalFormatting>
  <conditionalFormatting sqref="B28:J28">
    <cfRule type="expression" dxfId="58" priority="3" stopIfTrue="1">
      <formula>#REF!=1</formula>
    </cfRule>
  </conditionalFormatting>
  <conditionalFormatting sqref="G29">
    <cfRule type="expression" dxfId="57" priority="4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" footer="0.19685039370078741"/>
  <pageSetup paperSize="9" scale="70" orientation="portrait" r:id="rId1"/>
  <headerFooter alignWithMargins="0">
    <oddHeader>&amp;C&amp;8-28-</oddHeader>
    <oddFooter>&amp;C&amp;8Statistische Ämter des Bundes und der Länder, Internationale Bildungsindikatoren, 2016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Normal="100" workbookViewId="0">
      <pane xSplit="1" ySplit="10" topLeftCell="B11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8.7109375" defaultRowHeight="12"/>
  <cols>
    <col min="1" max="1" width="27.140625" style="437" customWidth="1"/>
    <col min="2" max="2" width="12.28515625" style="437" customWidth="1"/>
    <col min="3" max="3" width="14.42578125" style="437" customWidth="1"/>
    <col min="4" max="5" width="10.28515625" style="437" customWidth="1"/>
    <col min="6" max="7" width="11.42578125" style="437" customWidth="1"/>
    <col min="8" max="9" width="10.42578125" style="437" customWidth="1"/>
    <col min="10" max="11" width="11.42578125" style="437" customWidth="1"/>
    <col min="12" max="16384" width="8.7109375" style="436"/>
  </cols>
  <sheetData>
    <row r="1" spans="1:11" ht="12.75">
      <c r="A1" s="697" t="s">
        <v>396</v>
      </c>
      <c r="E1" s="469"/>
      <c r="F1" s="469"/>
      <c r="G1" s="469"/>
      <c r="H1" s="469"/>
      <c r="I1" s="469"/>
      <c r="J1" s="469"/>
      <c r="K1" s="469"/>
    </row>
    <row r="2" spans="1:11" ht="12.75">
      <c r="E2" s="469"/>
      <c r="F2" s="469"/>
      <c r="G2" s="469"/>
      <c r="H2" s="469"/>
      <c r="I2" s="469"/>
      <c r="J2" s="469"/>
      <c r="K2" s="469"/>
    </row>
    <row r="3" spans="1:11" s="466" customFormat="1" ht="15.75" customHeight="1">
      <c r="A3" s="468" t="s">
        <v>214</v>
      </c>
      <c r="B3" s="468"/>
      <c r="C3" s="468"/>
      <c r="D3" s="468"/>
      <c r="E3" s="467"/>
      <c r="F3" s="467"/>
      <c r="G3" s="467"/>
      <c r="H3" s="467"/>
      <c r="I3" s="467"/>
      <c r="J3" s="467"/>
      <c r="K3" s="467"/>
    </row>
    <row r="4" spans="1:11" s="466" customFormat="1" ht="15" customHeight="1">
      <c r="A4" s="422" t="s">
        <v>213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</row>
    <row r="5" spans="1:11" s="463" customFormat="1" ht="12.75" customHeight="1">
      <c r="A5" s="465"/>
      <c r="B5" s="464"/>
      <c r="C5" s="464"/>
      <c r="D5" s="464"/>
      <c r="E5" s="464"/>
      <c r="F5" s="464"/>
      <c r="G5" s="464"/>
      <c r="H5" s="464"/>
      <c r="I5" s="464"/>
      <c r="J5" s="464"/>
      <c r="K5" s="464"/>
    </row>
    <row r="6" spans="1:11" s="455" customFormat="1" ht="27" customHeight="1">
      <c r="A6" s="458"/>
      <c r="B6" s="462" t="s">
        <v>212</v>
      </c>
      <c r="C6" s="462"/>
      <c r="D6" s="462" t="s">
        <v>211</v>
      </c>
      <c r="E6" s="462"/>
      <c r="F6" s="462"/>
      <c r="G6" s="462"/>
      <c r="H6" s="462" t="s">
        <v>210</v>
      </c>
      <c r="I6" s="461"/>
      <c r="J6" s="462"/>
      <c r="K6" s="461"/>
    </row>
    <row r="7" spans="1:11" s="455" customFormat="1" ht="51" customHeight="1">
      <c r="A7" s="458"/>
      <c r="B7" s="808" t="s">
        <v>209</v>
      </c>
      <c r="C7" s="808" t="s">
        <v>208</v>
      </c>
      <c r="D7" s="460" t="s">
        <v>209</v>
      </c>
      <c r="E7" s="460"/>
      <c r="F7" s="460" t="s">
        <v>208</v>
      </c>
      <c r="G7" s="460"/>
      <c r="H7" s="460" t="s">
        <v>209</v>
      </c>
      <c r="I7" s="460"/>
      <c r="J7" s="460" t="s">
        <v>208</v>
      </c>
      <c r="K7" s="460"/>
    </row>
    <row r="8" spans="1:11" s="455" customFormat="1" ht="39.75" customHeight="1">
      <c r="A8" s="458"/>
      <c r="B8" s="808"/>
      <c r="C8" s="808"/>
      <c r="D8" s="459" t="s">
        <v>187</v>
      </c>
      <c r="E8" s="459" t="s">
        <v>186</v>
      </c>
      <c r="F8" s="459" t="s">
        <v>187</v>
      </c>
      <c r="G8" s="459" t="s">
        <v>186</v>
      </c>
      <c r="H8" s="459" t="s">
        <v>465</v>
      </c>
      <c r="I8" s="459" t="s">
        <v>207</v>
      </c>
      <c r="J8" s="731" t="s">
        <v>465</v>
      </c>
      <c r="K8" s="459" t="s">
        <v>207</v>
      </c>
    </row>
    <row r="9" spans="1:11" s="455" customFormat="1" ht="13.5" thickBot="1">
      <c r="A9" s="458"/>
      <c r="B9" s="771" t="s">
        <v>196</v>
      </c>
      <c r="C9" s="771" t="s">
        <v>195</v>
      </c>
      <c r="D9" s="772" t="s">
        <v>196</v>
      </c>
      <c r="E9" s="772"/>
      <c r="F9" s="772" t="s">
        <v>195</v>
      </c>
      <c r="G9" s="772"/>
      <c r="H9" s="772" t="s">
        <v>196</v>
      </c>
      <c r="I9" s="772"/>
      <c r="J9" s="772" t="s">
        <v>195</v>
      </c>
      <c r="K9" s="772"/>
    </row>
    <row r="10" spans="1:11" s="455" customFormat="1" ht="12.75">
      <c r="A10" s="457" t="s">
        <v>17</v>
      </c>
      <c r="B10" s="456" t="s">
        <v>206</v>
      </c>
      <c r="C10" s="456"/>
      <c r="D10" s="456"/>
      <c r="E10" s="456"/>
      <c r="F10" s="456"/>
      <c r="G10" s="456"/>
      <c r="H10" s="456" t="s">
        <v>205</v>
      </c>
      <c r="I10" s="456"/>
      <c r="J10" s="456"/>
      <c r="K10" s="456"/>
    </row>
    <row r="11" spans="1:11" s="451" customFormat="1" ht="15" customHeight="1">
      <c r="A11" s="363" t="s">
        <v>2</v>
      </c>
      <c r="B11" s="454">
        <v>22.561862249753204</v>
      </c>
      <c r="C11" s="454">
        <v>77.438137750246796</v>
      </c>
      <c r="D11" s="454">
        <v>34.341309788263082</v>
      </c>
      <c r="E11" s="454">
        <v>65.658690211736911</v>
      </c>
      <c r="F11" s="454">
        <v>43.527601682431957</v>
      </c>
      <c r="G11" s="454">
        <v>56.472398317568043</v>
      </c>
      <c r="H11" s="454">
        <v>3.9206042630771472</v>
      </c>
      <c r="I11" s="454">
        <v>4.4567577007831254</v>
      </c>
      <c r="J11" s="454">
        <v>8.5934417202539315</v>
      </c>
      <c r="K11" s="454">
        <v>9.6806576507415976</v>
      </c>
    </row>
    <row r="12" spans="1:11" s="451" customFormat="1" ht="15" customHeight="1">
      <c r="A12" s="453" t="s">
        <v>1</v>
      </c>
      <c r="B12" s="452">
        <v>22.908619690132198</v>
      </c>
      <c r="C12" s="452">
        <v>77.091380309867802</v>
      </c>
      <c r="D12" s="452">
        <v>22.647295245467266</v>
      </c>
      <c r="E12" s="452">
        <v>77.352704754532738</v>
      </c>
      <c r="F12" s="452">
        <v>30.640109938719778</v>
      </c>
      <c r="G12" s="452">
        <v>69.359890061280211</v>
      </c>
      <c r="H12" s="452">
        <v>4.9738274813346743</v>
      </c>
      <c r="I12" s="452">
        <v>5.2776790446077841</v>
      </c>
      <c r="J12" s="452">
        <v>9.8038716757132125</v>
      </c>
      <c r="K12" s="452">
        <v>10.286190089291788</v>
      </c>
    </row>
    <row r="13" spans="1:11" s="451" customFormat="1" ht="15" customHeight="1">
      <c r="A13" s="363" t="s">
        <v>3</v>
      </c>
      <c r="B13" s="454">
        <v>35.100876909413245</v>
      </c>
      <c r="C13" s="454">
        <v>64.899123090586755</v>
      </c>
      <c r="D13" s="454">
        <v>21.30448270513417</v>
      </c>
      <c r="E13" s="454">
        <v>78.695517294865823</v>
      </c>
      <c r="F13" s="454">
        <v>25.020841962867223</v>
      </c>
      <c r="G13" s="454">
        <v>74.979158037132777</v>
      </c>
      <c r="H13" s="454">
        <v>5.3022819678945323</v>
      </c>
      <c r="I13" s="454">
        <v>5.5690577643950236</v>
      </c>
      <c r="J13" s="454">
        <v>8.2592640210657873</v>
      </c>
      <c r="K13" s="454">
        <v>8.7208468407425688</v>
      </c>
    </row>
    <row r="14" spans="1:11" s="451" customFormat="1" ht="15" customHeight="1">
      <c r="A14" s="453" t="s">
        <v>4</v>
      </c>
      <c r="B14" s="452">
        <v>34.996082400977215</v>
      </c>
      <c r="C14" s="452">
        <v>65.003917599022785</v>
      </c>
      <c r="D14" s="452">
        <v>43.208966639318049</v>
      </c>
      <c r="E14" s="452">
        <v>56.791033360681951</v>
      </c>
      <c r="F14" s="452">
        <v>49.983529482226814</v>
      </c>
      <c r="G14" s="452">
        <v>50.016470517773179</v>
      </c>
      <c r="H14" s="452">
        <v>6.3585690198312479</v>
      </c>
      <c r="I14" s="452">
        <v>6.5229751955444222</v>
      </c>
      <c r="J14" s="452">
        <v>10.395010378292167</v>
      </c>
      <c r="K14" s="452">
        <v>10.746353442267926</v>
      </c>
    </row>
    <row r="15" spans="1:11" s="451" customFormat="1" ht="15" customHeight="1">
      <c r="A15" s="363" t="s">
        <v>5</v>
      </c>
      <c r="B15" s="454">
        <v>22.726753875305334</v>
      </c>
      <c r="C15" s="454">
        <v>77.273246124694666</v>
      </c>
      <c r="D15" s="454">
        <v>16.614766449020593</v>
      </c>
      <c r="E15" s="454">
        <v>83.385233550979407</v>
      </c>
      <c r="F15" s="454">
        <v>42.354053415268254</v>
      </c>
      <c r="G15" s="454">
        <v>57.645946584731746</v>
      </c>
      <c r="H15" s="454">
        <v>3.776453289397951</v>
      </c>
      <c r="I15" s="454">
        <v>4.3257856831077239</v>
      </c>
      <c r="J15" s="454">
        <v>8.6228056730078517</v>
      </c>
      <c r="K15" s="454">
        <v>9.8427392166658318</v>
      </c>
    </row>
    <row r="16" spans="1:11" s="451" customFormat="1" ht="15" customHeight="1">
      <c r="A16" s="453" t="s">
        <v>6</v>
      </c>
      <c r="B16" s="452">
        <v>31.100518481351386</v>
      </c>
      <c r="C16" s="452">
        <v>68.899481518648614</v>
      </c>
      <c r="D16" s="452">
        <v>0.52123192752394154</v>
      </c>
      <c r="E16" s="452">
        <v>99.478768072476058</v>
      </c>
      <c r="F16" s="452">
        <v>14.68064645634739</v>
      </c>
      <c r="G16" s="452">
        <v>85.31935354365261</v>
      </c>
      <c r="H16" s="452">
        <v>5.8452952983720694</v>
      </c>
      <c r="I16" s="452">
        <v>6.6168736252041382</v>
      </c>
      <c r="J16" s="452">
        <v>9.3768712061255126</v>
      </c>
      <c r="K16" s="452">
        <v>10.562218762436133</v>
      </c>
    </row>
    <row r="17" spans="1:11" s="451" customFormat="1" ht="15" customHeight="1">
      <c r="A17" s="363" t="s">
        <v>7</v>
      </c>
      <c r="B17" s="454">
        <v>22.247383852589934</v>
      </c>
      <c r="C17" s="454">
        <v>77.752616147410066</v>
      </c>
      <c r="D17" s="454">
        <v>31.890749344944137</v>
      </c>
      <c r="E17" s="454">
        <v>68.10925065505586</v>
      </c>
      <c r="F17" s="454">
        <v>50.770071182113611</v>
      </c>
      <c r="G17" s="454">
        <v>49.229928817886389</v>
      </c>
      <c r="H17" s="454">
        <v>3.9058482113431512</v>
      </c>
      <c r="I17" s="454">
        <v>4.4889342318250032</v>
      </c>
      <c r="J17" s="454">
        <v>9.6576235182878936</v>
      </c>
      <c r="K17" s="454">
        <v>10.911072925237821</v>
      </c>
    </row>
    <row r="18" spans="1:11" s="451" customFormat="1" ht="15" customHeight="1">
      <c r="A18" s="453" t="s">
        <v>8</v>
      </c>
      <c r="B18" s="452">
        <v>33.918323575444902</v>
      </c>
      <c r="C18" s="452">
        <v>66.081676424555098</v>
      </c>
      <c r="D18" s="452">
        <v>9.7158726767784653</v>
      </c>
      <c r="E18" s="452">
        <v>90.284127323221526</v>
      </c>
      <c r="F18" s="452">
        <v>13.105550560319305</v>
      </c>
      <c r="G18" s="452">
        <v>86.894449439680699</v>
      </c>
      <c r="H18" s="452">
        <v>4.7253927129185058</v>
      </c>
      <c r="I18" s="452">
        <v>4.8035488015684535</v>
      </c>
      <c r="J18" s="452">
        <v>10.368960763457714</v>
      </c>
      <c r="K18" s="452">
        <v>10.618345220202034</v>
      </c>
    </row>
    <row r="19" spans="1:11" s="451" customFormat="1" ht="15" customHeight="1">
      <c r="A19" s="363" t="s">
        <v>9</v>
      </c>
      <c r="B19" s="454">
        <v>22.200889098938106</v>
      </c>
      <c r="C19" s="454">
        <v>77.799110901061894</v>
      </c>
      <c r="D19" s="454">
        <v>24.294837679616819</v>
      </c>
      <c r="E19" s="454">
        <v>75.705162320383181</v>
      </c>
      <c r="F19" s="454">
        <v>32.803215824743248</v>
      </c>
      <c r="G19" s="454">
        <v>67.196784175256752</v>
      </c>
      <c r="H19" s="454">
        <v>5.0345648754295897</v>
      </c>
      <c r="I19" s="454">
        <v>5.5297266949500203</v>
      </c>
      <c r="J19" s="454">
        <v>9.2351040341013242</v>
      </c>
      <c r="K19" s="454">
        <v>10.276195315440541</v>
      </c>
    </row>
    <row r="20" spans="1:11" s="451" customFormat="1" ht="15" customHeight="1">
      <c r="A20" s="453" t="s">
        <v>10</v>
      </c>
      <c r="B20" s="452">
        <v>20.743581674329519</v>
      </c>
      <c r="C20" s="452">
        <v>79.256418325670481</v>
      </c>
      <c r="D20" s="452">
        <v>19.228950733265631</v>
      </c>
      <c r="E20" s="452">
        <v>80.771049266734366</v>
      </c>
      <c r="F20" s="452">
        <v>29.441286798649323</v>
      </c>
      <c r="G20" s="452">
        <v>70.55871320135067</v>
      </c>
      <c r="H20" s="452">
        <v>4.0911582974415079</v>
      </c>
      <c r="I20" s="452">
        <v>4.4096767788014377</v>
      </c>
      <c r="J20" s="452">
        <v>8.4193927690273469</v>
      </c>
      <c r="K20" s="452">
        <v>9.3449040963349255</v>
      </c>
    </row>
    <row r="21" spans="1:11" s="451" customFormat="1" ht="15" customHeight="1">
      <c r="A21" s="363" t="s">
        <v>11</v>
      </c>
      <c r="B21" s="454">
        <v>24.102582167893743</v>
      </c>
      <c r="C21" s="454">
        <v>75.897417832106257</v>
      </c>
      <c r="D21" s="454">
        <v>44.460684010523238</v>
      </c>
      <c r="E21" s="454">
        <v>55.539315989476755</v>
      </c>
      <c r="F21" s="454">
        <v>45.038756091900673</v>
      </c>
      <c r="G21" s="454">
        <v>54.96124390809932</v>
      </c>
      <c r="H21" s="454">
        <v>4.2480777743517733</v>
      </c>
      <c r="I21" s="454">
        <v>4.7652991495087118</v>
      </c>
      <c r="J21" s="454">
        <v>8.4354175638832274</v>
      </c>
      <c r="K21" s="454">
        <v>9.5505708937092813</v>
      </c>
    </row>
    <row r="22" spans="1:11" s="451" customFormat="1" ht="15" customHeight="1">
      <c r="A22" s="453" t="s">
        <v>12</v>
      </c>
      <c r="B22" s="452">
        <v>21.404530744336569</v>
      </c>
      <c r="C22" s="452">
        <v>78.595469255663431</v>
      </c>
      <c r="D22" s="452">
        <v>28.182642878742065</v>
      </c>
      <c r="E22" s="452">
        <v>71.817357121257942</v>
      </c>
      <c r="F22" s="452">
        <v>27.929671415630402</v>
      </c>
      <c r="G22" s="452">
        <v>72.070328584369591</v>
      </c>
      <c r="H22" s="452">
        <v>3.5060060002468476</v>
      </c>
      <c r="I22" s="452">
        <v>3.7612704667665531</v>
      </c>
      <c r="J22" s="452">
        <v>9.6235931218509521</v>
      </c>
      <c r="K22" s="452">
        <v>10.441857658138169</v>
      </c>
    </row>
    <row r="23" spans="1:11" s="451" customFormat="1" ht="15" customHeight="1">
      <c r="A23" s="363" t="s">
        <v>13</v>
      </c>
      <c r="B23" s="454">
        <v>32.29226352943833</v>
      </c>
      <c r="C23" s="454">
        <v>67.70773647056167</v>
      </c>
      <c r="D23" s="454">
        <v>32.405643060678635</v>
      </c>
      <c r="E23" s="454">
        <v>67.594356939321358</v>
      </c>
      <c r="F23" s="454">
        <v>37.141535036706316</v>
      </c>
      <c r="G23" s="454">
        <v>62.858464963293692</v>
      </c>
      <c r="H23" s="454">
        <v>5.8860980536243286</v>
      </c>
      <c r="I23" s="454">
        <v>6.0550273466474946</v>
      </c>
      <c r="J23" s="454">
        <v>11.290389472031686</v>
      </c>
      <c r="K23" s="454">
        <v>11.722275280394205</v>
      </c>
    </row>
    <row r="24" spans="1:11" s="451" customFormat="1" ht="15" customHeight="1">
      <c r="A24" s="453" t="s">
        <v>14</v>
      </c>
      <c r="B24" s="452">
        <v>35.35338007367919</v>
      </c>
      <c r="C24" s="452">
        <v>64.64661992632081</v>
      </c>
      <c r="D24" s="452">
        <v>51.01796779153014</v>
      </c>
      <c r="E24" s="452">
        <v>48.982032208469867</v>
      </c>
      <c r="F24" s="452">
        <v>50.139280497333282</v>
      </c>
      <c r="G24" s="452">
        <v>49.860719502666711</v>
      </c>
      <c r="H24" s="452">
        <v>5.4005493763807664</v>
      </c>
      <c r="I24" s="452">
        <v>5.6185351561940511</v>
      </c>
      <c r="J24" s="452">
        <v>10.903793271065362</v>
      </c>
      <c r="K24" s="452">
        <v>11.364451969624307</v>
      </c>
    </row>
    <row r="25" spans="1:11" s="451" customFormat="1" ht="15" customHeight="1">
      <c r="A25" s="363" t="s">
        <v>15</v>
      </c>
      <c r="B25" s="454">
        <v>22.645552211436879</v>
      </c>
      <c r="C25" s="454">
        <v>77.354447788563121</v>
      </c>
      <c r="D25" s="454">
        <v>18.245830216080623</v>
      </c>
      <c r="E25" s="454">
        <v>81.754169783919366</v>
      </c>
      <c r="F25" s="454">
        <v>25.098236256586659</v>
      </c>
      <c r="G25" s="454">
        <v>74.901763743413341</v>
      </c>
      <c r="H25" s="454">
        <v>4.5009239631542322</v>
      </c>
      <c r="I25" s="454">
        <v>5.3623096975388425</v>
      </c>
      <c r="J25" s="454">
        <v>9.623050953779849</v>
      </c>
      <c r="K25" s="454">
        <v>11.836996025805647</v>
      </c>
    </row>
    <row r="26" spans="1:11" s="451" customFormat="1" ht="15" customHeight="1">
      <c r="A26" s="453" t="s">
        <v>16</v>
      </c>
      <c r="B26" s="452">
        <v>33.778786822968769</v>
      </c>
      <c r="C26" s="452">
        <v>66.221213177031231</v>
      </c>
      <c r="D26" s="452">
        <v>33.503027883143673</v>
      </c>
      <c r="E26" s="452">
        <v>66.496972116856327</v>
      </c>
      <c r="F26" s="452">
        <v>33.116651674332559</v>
      </c>
      <c r="G26" s="452">
        <v>66.883348325667441</v>
      </c>
      <c r="H26" s="452">
        <v>4.5572807081157318</v>
      </c>
      <c r="I26" s="452">
        <v>4.750554683978538</v>
      </c>
      <c r="J26" s="452">
        <v>9.7062489128552105</v>
      </c>
      <c r="K26" s="452">
        <v>10.147317120636156</v>
      </c>
    </row>
    <row r="27" spans="1:11" s="448" customFormat="1" ht="15" customHeight="1">
      <c r="A27" s="450" t="s">
        <v>0</v>
      </c>
      <c r="B27" s="449">
        <v>25.108624644433448</v>
      </c>
      <c r="C27" s="449">
        <v>74.891375355566552</v>
      </c>
      <c r="D27" s="449">
        <v>27.314199981095026</v>
      </c>
      <c r="E27" s="449">
        <v>72.685800018904985</v>
      </c>
      <c r="F27" s="449">
        <v>35.077542030027871</v>
      </c>
      <c r="G27" s="449">
        <v>64.922457969972129</v>
      </c>
      <c r="H27" s="449">
        <v>4.6383143780322396</v>
      </c>
      <c r="I27" s="449">
        <v>5.0374493185798199</v>
      </c>
      <c r="J27" s="449">
        <v>9.1859555137590867</v>
      </c>
      <c r="K27" s="449">
        <v>10.076434608594187</v>
      </c>
    </row>
    <row r="28" spans="1:11" s="447" customFormat="1" ht="15" customHeight="1">
      <c r="A28" s="329" t="s">
        <v>29</v>
      </c>
      <c r="B28" s="313">
        <v>13.940797894462975</v>
      </c>
      <c r="C28" s="313">
        <v>86.059202105537025</v>
      </c>
      <c r="D28" s="313">
        <v>41.89430810140049</v>
      </c>
      <c r="E28" s="313">
        <v>58.105691898599517</v>
      </c>
      <c r="F28" s="313">
        <v>67.503810892354736</v>
      </c>
      <c r="G28" s="313">
        <v>40.612836510863033</v>
      </c>
      <c r="H28" s="313">
        <v>8.1166474032177565</v>
      </c>
      <c r="I28" s="313">
        <v>8.5267399846370111</v>
      </c>
      <c r="J28" s="313">
        <v>11.817188396590462</v>
      </c>
      <c r="K28" s="313">
        <v>13.829588101808861</v>
      </c>
    </row>
    <row r="29" spans="1:11" s="442" customFormat="1" ht="12.75">
      <c r="A29" s="446"/>
      <c r="B29" s="445"/>
      <c r="C29" s="444"/>
      <c r="D29" s="444"/>
      <c r="E29" s="443"/>
      <c r="F29" s="443"/>
      <c r="G29" s="443"/>
      <c r="H29" s="443"/>
      <c r="I29" s="443"/>
      <c r="J29" s="443"/>
      <c r="K29" s="443"/>
    </row>
    <row r="30" spans="1:11" s="442" customFormat="1" ht="12.75">
      <c r="A30" s="446" t="s">
        <v>482</v>
      </c>
      <c r="B30" s="445"/>
      <c r="C30" s="444"/>
      <c r="D30" s="444"/>
      <c r="E30" s="443"/>
      <c r="F30" s="443"/>
      <c r="G30" s="443"/>
      <c r="H30" s="443"/>
      <c r="I30" s="443"/>
      <c r="J30" s="443"/>
      <c r="K30" s="443"/>
    </row>
    <row r="31" spans="1:11" s="442" customFormat="1" ht="12.75">
      <c r="A31" s="446"/>
      <c r="B31" s="445"/>
      <c r="C31" s="444"/>
      <c r="D31" s="444"/>
      <c r="E31" s="443"/>
      <c r="F31" s="443"/>
      <c r="G31" s="443"/>
      <c r="H31" s="443"/>
      <c r="I31" s="443"/>
      <c r="J31" s="443"/>
      <c r="K31" s="443"/>
    </row>
    <row r="32" spans="1:11" s="442" customFormat="1" ht="12.75">
      <c r="A32" s="446"/>
      <c r="B32" s="445"/>
      <c r="C32" s="444"/>
      <c r="D32" s="444"/>
      <c r="E32" s="443"/>
      <c r="F32" s="443"/>
      <c r="G32" s="443"/>
      <c r="H32" s="443"/>
      <c r="I32" s="443"/>
      <c r="J32" s="443"/>
      <c r="K32" s="443"/>
    </row>
    <row r="33" spans="1:11" s="438" customFormat="1" ht="12.75">
      <c r="A33" s="309" t="s">
        <v>131</v>
      </c>
      <c r="B33" s="441"/>
      <c r="C33" s="440"/>
      <c r="D33" s="440"/>
      <c r="E33" s="439"/>
      <c r="F33" s="439"/>
      <c r="G33" s="439"/>
      <c r="H33" s="439"/>
      <c r="I33" s="439"/>
      <c r="J33" s="439"/>
      <c r="K33" s="439"/>
    </row>
  </sheetData>
  <mergeCells count="2">
    <mergeCell ref="B7:B8"/>
    <mergeCell ref="C7:C8"/>
  </mergeCells>
  <conditionalFormatting sqref="B28:K28 D27:E27">
    <cfRule type="expression" dxfId="56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9370078740157483" footer="0.23622047244094491"/>
  <pageSetup paperSize="9" scale="70" orientation="portrait" r:id="rId1"/>
  <headerFooter alignWithMargins="0">
    <oddHeader>&amp;C&amp;8-29-</oddHeader>
    <oddFooter>&amp;C&amp;8Statistische Ämter des Bundes und der Länder, Internationale Bildungsindikatoren, 2016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Normal="100" workbookViewId="0">
      <pane xSplit="1" ySplit="9" topLeftCell="B10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11.42578125" defaultRowHeight="12.75"/>
  <cols>
    <col min="1" max="1" width="24" style="155" customWidth="1"/>
    <col min="2" max="4" width="11.7109375" style="155" customWidth="1"/>
    <col min="5" max="6" width="12.7109375" style="155" customWidth="1"/>
    <col min="7" max="7" width="13.7109375" style="155" customWidth="1"/>
    <col min="8" max="9" width="11.7109375" style="155" customWidth="1"/>
    <col min="10" max="10" width="12.7109375" style="155" customWidth="1"/>
    <col min="11" max="16384" width="11.42578125" style="158"/>
  </cols>
  <sheetData>
    <row r="1" spans="1:10">
      <c r="A1" s="697" t="s">
        <v>396</v>
      </c>
    </row>
    <row r="3" spans="1:10" ht="15.75" customHeight="1">
      <c r="A3" s="186" t="s">
        <v>219</v>
      </c>
    </row>
    <row r="4" spans="1:10" ht="15" customHeight="1">
      <c r="A4" s="185" t="s">
        <v>218</v>
      </c>
      <c r="B4" s="183"/>
      <c r="C4" s="184"/>
      <c r="D4" s="183"/>
      <c r="E4" s="183"/>
      <c r="F4" s="183"/>
      <c r="G4" s="183"/>
      <c r="H4" s="183"/>
      <c r="I4" s="183"/>
      <c r="J4" s="183"/>
    </row>
    <row r="5" spans="1:10" ht="12.75" customHeight="1">
      <c r="A5" s="182"/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2.75" customHeight="1">
      <c r="A6" s="182"/>
      <c r="B6" s="809" t="s">
        <v>217</v>
      </c>
      <c r="C6" s="810"/>
      <c r="D6" s="810"/>
      <c r="E6" s="810"/>
      <c r="F6" s="810"/>
      <c r="G6" s="811"/>
      <c r="H6" s="809" t="s">
        <v>216</v>
      </c>
      <c r="I6" s="810"/>
      <c r="J6" s="811"/>
    </row>
    <row r="7" spans="1:10" s="479" customFormat="1" ht="51" customHeight="1">
      <c r="A7" s="180"/>
      <c r="B7" s="178" t="s">
        <v>40</v>
      </c>
      <c r="C7" s="179" t="s">
        <v>78</v>
      </c>
      <c r="D7" s="179"/>
      <c r="E7" s="179"/>
      <c r="F7" s="178" t="s">
        <v>77</v>
      </c>
      <c r="G7" s="178" t="s">
        <v>215</v>
      </c>
      <c r="H7" s="177"/>
      <c r="I7" s="176"/>
      <c r="J7" s="175"/>
    </row>
    <row r="8" spans="1:10" ht="12.75" customHeight="1">
      <c r="A8" s="173"/>
      <c r="B8" s="172"/>
      <c r="C8" s="172" t="s">
        <v>75</v>
      </c>
      <c r="D8" s="172" t="s">
        <v>74</v>
      </c>
      <c r="E8" s="172" t="s">
        <v>73</v>
      </c>
      <c r="F8" s="172" t="s">
        <v>76</v>
      </c>
      <c r="G8" s="172"/>
      <c r="H8" s="172" t="s">
        <v>75</v>
      </c>
      <c r="I8" s="172" t="s">
        <v>74</v>
      </c>
      <c r="J8" s="172" t="s">
        <v>73</v>
      </c>
    </row>
    <row r="9" spans="1:10" ht="25.5" customHeight="1">
      <c r="A9" s="171" t="s">
        <v>17</v>
      </c>
      <c r="B9" s="170" t="s">
        <v>54</v>
      </c>
      <c r="C9" s="170" t="s">
        <v>53</v>
      </c>
      <c r="D9" s="170" t="s">
        <v>72</v>
      </c>
      <c r="E9" s="170" t="s">
        <v>71</v>
      </c>
      <c r="F9" s="170" t="s">
        <v>52</v>
      </c>
      <c r="G9" s="170" t="s">
        <v>51</v>
      </c>
      <c r="H9" s="170" t="s">
        <v>469</v>
      </c>
      <c r="I9" s="170" t="s">
        <v>492</v>
      </c>
      <c r="J9" s="170" t="s">
        <v>491</v>
      </c>
    </row>
    <row r="10" spans="1:10" ht="15" customHeight="1">
      <c r="A10" s="169" t="s">
        <v>2</v>
      </c>
      <c r="B10" s="168">
        <v>1.4905774653755539E-2</v>
      </c>
      <c r="C10" s="168">
        <v>56.599466420180065</v>
      </c>
      <c r="D10" s="168">
        <v>46.494717272763893</v>
      </c>
      <c r="E10" s="168">
        <v>10.104749147416172</v>
      </c>
      <c r="F10" s="168">
        <v>27.033160129107657</v>
      </c>
      <c r="G10" s="478" t="s">
        <v>45</v>
      </c>
      <c r="H10" s="168">
        <v>68.686485257050549</v>
      </c>
      <c r="I10" s="168">
        <v>58.566830334980615</v>
      </c>
      <c r="J10" s="168">
        <v>10.119654922069927</v>
      </c>
    </row>
    <row r="11" spans="1:10" ht="15" customHeight="1">
      <c r="A11" s="167" t="s">
        <v>1</v>
      </c>
      <c r="B11" s="166">
        <v>9.4359208215176266E-2</v>
      </c>
      <c r="C11" s="166">
        <v>43.570331267851202</v>
      </c>
      <c r="D11" s="166">
        <v>36.053259395451093</v>
      </c>
      <c r="E11" s="166">
        <v>7.5170718724001064</v>
      </c>
      <c r="F11" s="166">
        <v>27.947379266826005</v>
      </c>
      <c r="G11" s="477" t="s">
        <v>45</v>
      </c>
      <c r="H11" s="166">
        <v>56.485999795641426</v>
      </c>
      <c r="I11" s="166">
        <v>48.874568715026143</v>
      </c>
      <c r="J11" s="166">
        <v>7.611431080615283</v>
      </c>
    </row>
    <row r="12" spans="1:10" ht="15" customHeight="1">
      <c r="A12" s="169" t="s">
        <v>3</v>
      </c>
      <c r="B12" s="168">
        <v>0</v>
      </c>
      <c r="C12" s="168">
        <v>63.901146587462321</v>
      </c>
      <c r="D12" s="168">
        <v>54.71050938650729</v>
      </c>
      <c r="E12" s="168">
        <v>9.1906372009550292</v>
      </c>
      <c r="F12" s="168">
        <v>48.489408233337883</v>
      </c>
      <c r="G12" s="478" t="s">
        <v>45</v>
      </c>
      <c r="H12" s="168">
        <v>85.681338948048335</v>
      </c>
      <c r="I12" s="168">
        <v>76.490701747093311</v>
      </c>
      <c r="J12" s="168">
        <v>9.1906372009550292</v>
      </c>
    </row>
    <row r="13" spans="1:10" ht="15" customHeight="1">
      <c r="A13" s="167" t="s">
        <v>4</v>
      </c>
      <c r="B13" s="166">
        <v>0</v>
      </c>
      <c r="C13" s="166">
        <v>40.614873669292479</v>
      </c>
      <c r="D13" s="166">
        <v>31.373476238112804</v>
      </c>
      <c r="E13" s="166">
        <v>9.2413974311796725</v>
      </c>
      <c r="F13" s="166">
        <v>28.017038417999789</v>
      </c>
      <c r="G13" s="477" t="s">
        <v>45</v>
      </c>
      <c r="H13" s="166">
        <v>53.033362946497093</v>
      </c>
      <c r="I13" s="166">
        <v>43.791965515317422</v>
      </c>
      <c r="J13" s="166">
        <v>9.2413974311796725</v>
      </c>
    </row>
    <row r="14" spans="1:10" ht="15" customHeight="1">
      <c r="A14" s="169" t="s">
        <v>5</v>
      </c>
      <c r="B14" s="168">
        <v>0</v>
      </c>
      <c r="C14" s="168">
        <v>75.743969072056601</v>
      </c>
      <c r="D14" s="168">
        <v>70.994814891363234</v>
      </c>
      <c r="E14" s="168">
        <v>4.7491541806933677</v>
      </c>
      <c r="F14" s="168">
        <v>28.763934987017599</v>
      </c>
      <c r="G14" s="478" t="s">
        <v>45</v>
      </c>
      <c r="H14" s="168">
        <v>82.34689293349463</v>
      </c>
      <c r="I14" s="168">
        <v>77.597738752801263</v>
      </c>
      <c r="J14" s="168">
        <v>4.7491541806933677</v>
      </c>
    </row>
    <row r="15" spans="1:10" ht="15" customHeight="1">
      <c r="A15" s="167" t="s">
        <v>6</v>
      </c>
      <c r="B15" s="166">
        <v>0</v>
      </c>
      <c r="C15" s="166">
        <v>78.174014078784253</v>
      </c>
      <c r="D15" s="166">
        <v>65.477181608271422</v>
      </c>
      <c r="E15" s="166">
        <v>12.696832470512836</v>
      </c>
      <c r="F15" s="166">
        <v>32.172082061721625</v>
      </c>
      <c r="G15" s="477" t="s">
        <v>45</v>
      </c>
      <c r="H15" s="166">
        <v>91.079099457817648</v>
      </c>
      <c r="I15" s="166">
        <v>78.382266987304817</v>
      </c>
      <c r="J15" s="166">
        <v>12.696832470512836</v>
      </c>
    </row>
    <row r="16" spans="1:10" ht="15" customHeight="1">
      <c r="A16" s="169" t="s">
        <v>7</v>
      </c>
      <c r="B16" s="168">
        <v>0</v>
      </c>
      <c r="C16" s="168">
        <v>56.008520553391755</v>
      </c>
      <c r="D16" s="168">
        <v>46.978178424973912</v>
      </c>
      <c r="E16" s="168">
        <v>9.0303421284178427</v>
      </c>
      <c r="F16" s="168">
        <v>31.839208694106887</v>
      </c>
      <c r="G16" s="478" t="s">
        <v>45</v>
      </c>
      <c r="H16" s="168">
        <v>70.064565609012192</v>
      </c>
      <c r="I16" s="168">
        <v>61.034223480594356</v>
      </c>
      <c r="J16" s="168">
        <v>9.0303421284178427</v>
      </c>
    </row>
    <row r="17" spans="1:10" ht="15" customHeight="1">
      <c r="A17" s="167" t="s">
        <v>8</v>
      </c>
      <c r="B17" s="166">
        <v>0</v>
      </c>
      <c r="C17" s="166">
        <v>41.145367803609183</v>
      </c>
      <c r="D17" s="166">
        <v>34.943939651758768</v>
      </c>
      <c r="E17" s="166">
        <v>6.2014281518504131</v>
      </c>
      <c r="F17" s="166">
        <v>31.07603050680094</v>
      </c>
      <c r="G17" s="477" t="s">
        <v>45</v>
      </c>
      <c r="H17" s="166">
        <v>58.447889450649029</v>
      </c>
      <c r="I17" s="166">
        <v>52.246461298798614</v>
      </c>
      <c r="J17" s="166">
        <v>6.2014281518504131</v>
      </c>
    </row>
    <row r="18" spans="1:10" ht="15" customHeight="1">
      <c r="A18" s="169" t="s">
        <v>9</v>
      </c>
      <c r="B18" s="168">
        <v>0</v>
      </c>
      <c r="C18" s="168">
        <v>39.690811034485606</v>
      </c>
      <c r="D18" s="168">
        <v>32.882324854120746</v>
      </c>
      <c r="E18" s="168">
        <v>6.8084861803648611</v>
      </c>
      <c r="F18" s="168">
        <v>18.096406989528255</v>
      </c>
      <c r="G18" s="478" t="s">
        <v>45</v>
      </c>
      <c r="H18" s="168">
        <v>46.118954046763996</v>
      </c>
      <c r="I18" s="168">
        <v>39.310467866399136</v>
      </c>
      <c r="J18" s="168">
        <v>6.8084861803648611</v>
      </c>
    </row>
    <row r="19" spans="1:10" ht="15" customHeight="1">
      <c r="A19" s="167" t="s">
        <v>10</v>
      </c>
      <c r="B19" s="166">
        <v>6.1135655115167581E-2</v>
      </c>
      <c r="C19" s="166">
        <v>59.82214182730624</v>
      </c>
      <c r="D19" s="166">
        <v>51.120974169054485</v>
      </c>
      <c r="E19" s="166">
        <v>8.7011676582517588</v>
      </c>
      <c r="F19" s="166">
        <v>26.025740230748596</v>
      </c>
      <c r="G19" s="477" t="s">
        <v>45</v>
      </c>
      <c r="H19" s="166">
        <v>69.215811572952717</v>
      </c>
      <c r="I19" s="166">
        <v>60.453508259585789</v>
      </c>
      <c r="J19" s="166">
        <v>8.7623033133669264</v>
      </c>
    </row>
    <row r="20" spans="1:10" ht="15" customHeight="1">
      <c r="A20" s="169" t="s">
        <v>11</v>
      </c>
      <c r="B20" s="168">
        <v>3.3882758384788506E-2</v>
      </c>
      <c r="C20" s="168">
        <v>44.332302671136027</v>
      </c>
      <c r="D20" s="168">
        <v>35.465596763540034</v>
      </c>
      <c r="E20" s="168">
        <v>8.8667059075959944</v>
      </c>
      <c r="F20" s="168">
        <v>28.675441065639255</v>
      </c>
      <c r="G20" s="478" t="s">
        <v>45</v>
      </c>
      <c r="H20" s="168">
        <v>57.572314594133644</v>
      </c>
      <c r="I20" s="168">
        <v>48.67172592815286</v>
      </c>
      <c r="J20" s="168">
        <v>8.9005886659807825</v>
      </c>
    </row>
    <row r="21" spans="1:10" ht="15" customHeight="1">
      <c r="A21" s="167" t="s">
        <v>12</v>
      </c>
      <c r="B21" s="166">
        <v>0.42159448580481834</v>
      </c>
      <c r="C21" s="166">
        <v>48.927870122708185</v>
      </c>
      <c r="D21" s="166">
        <v>35.676021325774926</v>
      </c>
      <c r="E21" s="166">
        <v>13.251848796933256</v>
      </c>
      <c r="F21" s="166">
        <v>27.214607495313892</v>
      </c>
      <c r="G21" s="477" t="s">
        <v>45</v>
      </c>
      <c r="H21" s="166">
        <v>61.411401341695196</v>
      </c>
      <c r="I21" s="166">
        <v>47.737958058957119</v>
      </c>
      <c r="J21" s="166">
        <v>13.673443282738074</v>
      </c>
    </row>
    <row r="22" spans="1:10" ht="15" customHeight="1">
      <c r="A22" s="169" t="s">
        <v>13</v>
      </c>
      <c r="B22" s="168">
        <v>0</v>
      </c>
      <c r="C22" s="168">
        <v>55.663643793592811</v>
      </c>
      <c r="D22" s="168">
        <v>39.117924592855751</v>
      </c>
      <c r="E22" s="168">
        <v>16.545719200737061</v>
      </c>
      <c r="F22" s="168">
        <v>37.784162347315842</v>
      </c>
      <c r="G22" s="478" t="s">
        <v>45</v>
      </c>
      <c r="H22" s="168">
        <v>77.433214400980461</v>
      </c>
      <c r="I22" s="168">
        <v>60.887495200243393</v>
      </c>
      <c r="J22" s="168">
        <v>16.545719200737061</v>
      </c>
    </row>
    <row r="23" spans="1:10" ht="15" customHeight="1">
      <c r="A23" s="167" t="s">
        <v>14</v>
      </c>
      <c r="B23" s="166">
        <v>0</v>
      </c>
      <c r="C23" s="166">
        <v>47.708139307483705</v>
      </c>
      <c r="D23" s="166">
        <v>40.679079553179797</v>
      </c>
      <c r="E23" s="166">
        <v>7.0290597543039075</v>
      </c>
      <c r="F23" s="166">
        <v>30.219000013873728</v>
      </c>
      <c r="G23" s="477" t="s">
        <v>45</v>
      </c>
      <c r="H23" s="166">
        <v>60.48783176429049</v>
      </c>
      <c r="I23" s="166">
        <v>53.458772009986582</v>
      </c>
      <c r="J23" s="166">
        <v>7.0290597543039075</v>
      </c>
    </row>
    <row r="24" spans="1:10" ht="15" customHeight="1">
      <c r="A24" s="169" t="s">
        <v>15</v>
      </c>
      <c r="B24" s="168">
        <v>0</v>
      </c>
      <c r="C24" s="168">
        <v>33.127826787388088</v>
      </c>
      <c r="D24" s="168">
        <v>24.893110231418</v>
      </c>
      <c r="E24" s="168">
        <v>8.2347165559700848</v>
      </c>
      <c r="F24" s="168">
        <v>16.022271233425528</v>
      </c>
      <c r="G24" s="478" t="s">
        <v>45</v>
      </c>
      <c r="H24" s="168">
        <v>38.735442175949125</v>
      </c>
      <c r="I24" s="168">
        <v>30.50072561997904</v>
      </c>
      <c r="J24" s="168">
        <v>8.2347165559700848</v>
      </c>
    </row>
    <row r="25" spans="1:10" ht="15" customHeight="1">
      <c r="A25" s="167" t="s">
        <v>16</v>
      </c>
      <c r="B25" s="166">
        <v>0</v>
      </c>
      <c r="C25" s="166">
        <v>57.235409139685437</v>
      </c>
      <c r="D25" s="166">
        <v>43.928588071334843</v>
      </c>
      <c r="E25" s="166">
        <v>13.306821068350592</v>
      </c>
      <c r="F25" s="166">
        <v>27.81483314885719</v>
      </c>
      <c r="G25" s="477" t="s">
        <v>45</v>
      </c>
      <c r="H25" s="166">
        <v>67.8513486565856</v>
      </c>
      <c r="I25" s="166">
        <v>54.544527588235013</v>
      </c>
      <c r="J25" s="166">
        <v>13.306821068350592</v>
      </c>
    </row>
    <row r="26" spans="1:10" s="470" customFormat="1" ht="15" customHeight="1">
      <c r="A26" s="165" t="s">
        <v>0</v>
      </c>
      <c r="B26" s="164">
        <v>3.7348096735261828E-2</v>
      </c>
      <c r="C26" s="164">
        <v>51.94419020817476</v>
      </c>
      <c r="D26" s="164">
        <v>43.030965722262216</v>
      </c>
      <c r="E26" s="164">
        <v>8.9132244859125418</v>
      </c>
      <c r="F26" s="164">
        <v>27.765727180789362</v>
      </c>
      <c r="G26" s="161" t="s">
        <v>45</v>
      </c>
      <c r="H26" s="164">
        <v>63.686966050817809</v>
      </c>
      <c r="I26" s="164">
        <v>54.736393468170007</v>
      </c>
      <c r="J26" s="164">
        <v>8.9505725826478031</v>
      </c>
    </row>
    <row r="27" spans="1:10" s="470" customFormat="1" ht="3.95" customHeight="1">
      <c r="A27" s="358"/>
      <c r="B27" s="357"/>
      <c r="C27" s="476"/>
      <c r="D27" s="357"/>
      <c r="E27" s="357"/>
      <c r="F27" s="357"/>
      <c r="G27" s="475"/>
      <c r="H27" s="357"/>
      <c r="I27" s="357"/>
      <c r="J27" s="357"/>
    </row>
    <row r="28" spans="1:10" s="470" customFormat="1" ht="15" customHeight="1">
      <c r="A28" s="620" t="s">
        <v>133</v>
      </c>
      <c r="B28" s="164"/>
      <c r="C28" s="473"/>
      <c r="D28" s="472"/>
      <c r="E28" s="472"/>
      <c r="F28" s="472"/>
      <c r="G28" s="164"/>
      <c r="H28" s="164"/>
      <c r="I28" s="164"/>
      <c r="J28" s="164"/>
    </row>
    <row r="29" spans="1:10" s="470" customFormat="1" ht="25.5" customHeight="1">
      <c r="A29" s="746" t="s">
        <v>149</v>
      </c>
      <c r="B29" s="471">
        <v>3.7348096735261828E-2</v>
      </c>
      <c r="C29" s="471">
        <v>51.94419020817476</v>
      </c>
      <c r="D29" s="471">
        <v>43.030965722262216</v>
      </c>
      <c r="E29" s="471">
        <v>8.9132244859125418</v>
      </c>
      <c r="F29" s="471">
        <v>27.765727180789362</v>
      </c>
      <c r="G29" s="471">
        <v>5.5169361102953962</v>
      </c>
      <c r="H29" s="471">
        <v>63.686966050817809</v>
      </c>
      <c r="I29" s="471">
        <v>54.736393468170007</v>
      </c>
      <c r="J29" s="471">
        <v>8.9505725826478031</v>
      </c>
    </row>
    <row r="30" spans="1:10" s="470" customFormat="1" ht="15" customHeight="1">
      <c r="A30" s="163" t="s">
        <v>29</v>
      </c>
      <c r="B30" s="745">
        <v>17.601334716595943</v>
      </c>
      <c r="C30" s="162">
        <v>58.567638254241423</v>
      </c>
      <c r="D30" s="162" t="s">
        <v>45</v>
      </c>
      <c r="E30" s="162" t="s">
        <v>45</v>
      </c>
      <c r="F30" s="162">
        <v>22.693811923240837</v>
      </c>
      <c r="G30" s="162">
        <v>2.4997620227558923</v>
      </c>
      <c r="H30" s="162">
        <v>67.684738562651845</v>
      </c>
      <c r="I30" s="162" t="s">
        <v>45</v>
      </c>
      <c r="J30" s="162" t="s">
        <v>45</v>
      </c>
    </row>
    <row r="31" spans="1:10" ht="12.75" customHeight="1">
      <c r="A31" s="154"/>
      <c r="B31" s="159"/>
      <c r="C31" s="159"/>
      <c r="D31" s="159"/>
      <c r="E31" s="159"/>
      <c r="F31" s="159"/>
      <c r="G31" s="159"/>
      <c r="H31" s="159"/>
      <c r="I31" s="159"/>
      <c r="J31" s="159"/>
    </row>
    <row r="32" spans="1:10">
      <c r="A32" s="154" t="s">
        <v>70</v>
      </c>
      <c r="B32" s="159"/>
      <c r="C32" s="159"/>
      <c r="D32" s="159"/>
      <c r="E32" s="159"/>
      <c r="F32" s="159"/>
      <c r="G32" s="159"/>
      <c r="H32" s="159"/>
      <c r="I32" s="159"/>
      <c r="J32" s="159"/>
    </row>
    <row r="33" spans="1:10">
      <c r="A33" s="154"/>
      <c r="B33" s="154"/>
      <c r="C33" s="154"/>
      <c r="D33" s="154"/>
      <c r="E33" s="154"/>
      <c r="F33" s="154"/>
      <c r="G33" s="154"/>
      <c r="H33" s="154"/>
      <c r="I33" s="154"/>
      <c r="J33" s="154"/>
    </row>
    <row r="34" spans="1:10">
      <c r="A34" s="154"/>
      <c r="B34" s="154"/>
      <c r="C34" s="154"/>
      <c r="D34" s="154"/>
      <c r="E34" s="154"/>
      <c r="F34" s="154"/>
      <c r="G34" s="154"/>
      <c r="H34" s="154"/>
      <c r="I34" s="154"/>
      <c r="J34" s="154"/>
    </row>
    <row r="35" spans="1:10">
      <c r="A35" s="157" t="s">
        <v>69</v>
      </c>
      <c r="B35" s="156"/>
      <c r="C35" s="156"/>
      <c r="D35" s="156"/>
      <c r="E35" s="156"/>
      <c r="F35" s="156"/>
      <c r="G35" s="156"/>
      <c r="H35" s="156"/>
      <c r="I35" s="156"/>
      <c r="J35" s="156"/>
    </row>
  </sheetData>
  <mergeCells count="2">
    <mergeCell ref="B6:G6"/>
    <mergeCell ref="H6:J6"/>
  </mergeCells>
  <conditionalFormatting sqref="B27:J27">
    <cfRule type="expression" dxfId="55" priority="3" stopIfTrue="1">
      <formula>B35=1</formula>
    </cfRule>
  </conditionalFormatting>
  <conditionalFormatting sqref="C27">
    <cfRule type="expression" dxfId="54" priority="2" stopIfTrue="1">
      <formula>C35=1</formula>
    </cfRule>
  </conditionalFormatting>
  <conditionalFormatting sqref="E27:F27">
    <cfRule type="expression" dxfId="53" priority="1" stopIfTrue="1">
      <formula>E35=1</formula>
    </cfRule>
  </conditionalFormatting>
  <conditionalFormatting sqref="B30:J30">
    <cfRule type="expression" dxfId="52" priority="4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&amp;C&amp;8-30-</oddHeader>
    <oddFooter>&amp;C&amp;8Statistische Ämter des Bundes und der Länder, Internationale Bildungsindikatoren,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showGridLines="0" zoomScaleNormal="100" zoomScaleSheetLayoutView="115" workbookViewId="0">
      <selection activeCell="E85" sqref="E85"/>
    </sheetView>
  </sheetViews>
  <sheetFormatPr baseColWidth="10" defaultRowHeight="12.75"/>
  <cols>
    <col min="1" max="1" width="15.7109375" style="83" customWidth="1"/>
    <col min="2" max="2" width="60.7109375" style="83" customWidth="1"/>
    <col min="3" max="3" width="15" style="83" bestFit="1" customWidth="1"/>
    <col min="4" max="4" width="17.140625" style="83" customWidth="1"/>
    <col min="5" max="5" width="5.28515625" style="83" customWidth="1"/>
    <col min="6" max="16384" width="11.42578125" style="83"/>
  </cols>
  <sheetData>
    <row r="1" spans="1:5">
      <c r="A1" s="786" t="s">
        <v>446</v>
      </c>
      <c r="B1" s="786"/>
    </row>
    <row r="2" spans="1:5" ht="18">
      <c r="A2" s="718" t="s">
        <v>448</v>
      </c>
      <c r="B2" s="718"/>
      <c r="C2" s="717"/>
      <c r="D2" s="717"/>
      <c r="E2" s="717"/>
    </row>
    <row r="3" spans="1:5" ht="6" customHeight="1"/>
    <row r="4" spans="1:5" ht="18">
      <c r="A4" s="716" t="s">
        <v>445</v>
      </c>
    </row>
    <row r="5" spans="1:5" ht="6" customHeight="1"/>
    <row r="6" spans="1:5" s="714" customFormat="1" ht="19.5" customHeight="1">
      <c r="A6" s="715" t="s">
        <v>444</v>
      </c>
    </row>
    <row r="7" spans="1:5" s="704" customFormat="1" ht="19.5" customHeight="1">
      <c r="A7" s="705" t="s">
        <v>443</v>
      </c>
      <c r="D7" s="713"/>
      <c r="E7" s="704" t="s">
        <v>442</v>
      </c>
    </row>
    <row r="8" spans="1:5" s="698" customFormat="1" ht="12">
      <c r="A8" s="699" t="s">
        <v>441</v>
      </c>
      <c r="B8" s="784" t="str">
        <f>CONCATENATE("Bildungsstand der Erwachsenenbevölkerung in % (",RIGHT($A$2,4)-1,")")</f>
        <v>Bildungsstand der Erwachsenenbevölkerung in % (2015)</v>
      </c>
      <c r="C8" s="784"/>
      <c r="D8" s="784"/>
      <c r="E8" s="698">
        <v>5</v>
      </c>
    </row>
    <row r="9" spans="1:5" s="698" customFormat="1">
      <c r="A9" s="699" t="s">
        <v>440</v>
      </c>
      <c r="B9" s="785" t="str">
        <f>CONCATENATE("Bildungsstand der Erwachsenenbevölkerung nach Geschlecht in % (",RIGHT($A$2,4)-1,")")</f>
        <v>Bildungsstand der Erwachsenenbevölkerung nach Geschlecht in % (2015)</v>
      </c>
      <c r="C9" s="785"/>
      <c r="D9" s="785"/>
      <c r="E9" s="698">
        <f>E8+1</f>
        <v>6</v>
      </c>
    </row>
    <row r="10" spans="1:5" s="698" customFormat="1" ht="12.75" customHeight="1">
      <c r="A10" s="699" t="s">
        <v>439</v>
      </c>
      <c r="B10" s="784" t="str">
        <f>CONCATENATE("Bevölkerung mit einem Abschluss im Tertiärbereich nach Altersgruppen in % (",RIGHT($A$2,4)-1,")")</f>
        <v>Bevölkerung mit einem Abschluss im Tertiärbereich nach Altersgruppen in % (2015)</v>
      </c>
      <c r="C10" s="784"/>
      <c r="D10" s="784"/>
      <c r="E10" s="698">
        <f>E9+1</f>
        <v>7</v>
      </c>
    </row>
    <row r="11" spans="1:5" s="698" customFormat="1" ht="12.75" customHeight="1">
      <c r="A11" s="699" t="s">
        <v>438</v>
      </c>
      <c r="B11" s="784" t="str">
        <f>CONCATENATE("Bevölkerung mit einem Abschluss im Tertiärbereich nach Altersgruppen und Geschlecht in % (",RIGHT($A$2,4)-1,")")</f>
        <v>Bevölkerung mit einem Abschluss im Tertiärbereich nach Altersgruppen und Geschlecht in % (2015)</v>
      </c>
      <c r="C11" s="784"/>
      <c r="D11" s="784"/>
      <c r="E11" s="698">
        <f>E10+1</f>
        <v>8</v>
      </c>
    </row>
    <row r="12" spans="1:5" s="698" customFormat="1">
      <c r="A12" s="699" t="s">
        <v>473</v>
      </c>
      <c r="B12" s="787" t="s">
        <v>66</v>
      </c>
      <c r="C12" s="787"/>
      <c r="D12" s="787"/>
    </row>
    <row r="13" spans="1:5" s="698" customFormat="1" ht="12.75" customHeight="1">
      <c r="A13" s="699"/>
      <c r="B13" s="788" t="str">
        <f>CONCATENATE("    des Tertiärbereichs nach Geschlecht in % (",RIGHT($A$2,4)-1,")")</f>
        <v xml:space="preserve">    des Tertiärbereichs nach Geschlecht in % (2015)</v>
      </c>
      <c r="C13" s="788"/>
      <c r="D13" s="788"/>
      <c r="E13" s="698">
        <f>E11+1</f>
        <v>9</v>
      </c>
    </row>
    <row r="14" spans="1:5" s="698" customFormat="1" ht="12.75" customHeight="1">
      <c r="A14" s="699" t="s">
        <v>450</v>
      </c>
      <c r="B14" s="782" t="s">
        <v>437</v>
      </c>
      <c r="C14" s="782" t="s">
        <v>436</v>
      </c>
      <c r="D14" s="782"/>
    </row>
    <row r="15" spans="1:5" s="698" customFormat="1" ht="12">
      <c r="A15" s="699"/>
      <c r="B15" s="783" t="str">
        <f>CONCATENATE("    nach Altersgruppen in % (",RIGHT($A$2,4)-1,")")</f>
        <v xml:space="preserve">    nach Altersgruppen in % (2015)</v>
      </c>
      <c r="C15" s="783"/>
      <c r="D15" s="783"/>
      <c r="E15" s="698">
        <f>E13+1</f>
        <v>10</v>
      </c>
    </row>
    <row r="16" spans="1:5" s="698" customFormat="1" ht="12">
      <c r="A16" s="699" t="s">
        <v>451</v>
      </c>
      <c r="B16" s="782" t="s">
        <v>437</v>
      </c>
      <c r="C16" s="782" t="s">
        <v>436</v>
      </c>
      <c r="D16" s="782"/>
    </row>
    <row r="17" spans="1:5" s="698" customFormat="1" ht="12">
      <c r="A17" s="699"/>
      <c r="B17" s="783" t="str">
        <f>CONCATENATE("    nach Altersgruppen und Geschlecht in % (",RIGHT($A$2,4)-1,")")</f>
        <v xml:space="preserve">    nach Altersgruppen und Geschlecht in % (2015)</v>
      </c>
      <c r="C17" s="783"/>
      <c r="D17" s="783"/>
      <c r="E17" s="698">
        <f>E15+1</f>
        <v>11</v>
      </c>
    </row>
    <row r="18" spans="1:5" ht="12.75" customHeight="1">
      <c r="A18" s="703"/>
    </row>
    <row r="19" spans="1:5" s="698" customFormat="1" ht="19.5" customHeight="1">
      <c r="A19" s="701" t="s">
        <v>435</v>
      </c>
      <c r="B19" s="699"/>
    </row>
    <row r="20" spans="1:5" s="698" customFormat="1" ht="12">
      <c r="A20" s="699" t="s">
        <v>434</v>
      </c>
      <c r="B20" s="783" t="str">
        <f>CONCATENATE("Abschlussquoten im Tertiärbereich nach ISCED-Stufen und Orientierung der Bildungsprogramme in % (",RIGHT($A$2,4)-2,")")</f>
        <v>Abschlussquoten im Tertiärbereich nach ISCED-Stufen und Orientierung der Bildungsprogramme in % (2014)</v>
      </c>
      <c r="C20" s="783"/>
      <c r="D20" s="783"/>
      <c r="E20" s="698">
        <f>E17+1</f>
        <v>12</v>
      </c>
    </row>
    <row r="21" spans="1:5" s="698" customFormat="1" ht="12">
      <c r="A21" s="699" t="s">
        <v>433</v>
      </c>
      <c r="B21" s="783" t="str">
        <f>CONCATENATE("Geschlechterrelation der Absolventen im Tertiärbereich nach Fächergruppen (",RIGHT($A$2,4)-2,")")</f>
        <v>Geschlechterrelation der Absolventen im Tertiärbereich nach Fächergruppen (2014)</v>
      </c>
      <c r="C21" s="783"/>
      <c r="D21" s="783"/>
      <c r="E21" s="698">
        <f>E20+1</f>
        <v>13</v>
      </c>
    </row>
    <row r="22" spans="1:5" s="698" customFormat="1" ht="12">
      <c r="A22" s="699" t="s">
        <v>452</v>
      </c>
      <c r="B22" s="783" t="str">
        <f>CONCATENATE("Anteil der Erstabsolventinnen am Insgesamt nach ISCED-Stufen im Tertiärbereich in % (",RIGHT($A$2,4)-2,")")</f>
        <v>Anteil der Erstabsolventinnen am Insgesamt nach ISCED-Stufen im Tertiärbereich in % (2014)</v>
      </c>
      <c r="C22" s="783"/>
      <c r="D22" s="783"/>
      <c r="E22" s="698">
        <f>E21+1</f>
        <v>14</v>
      </c>
    </row>
    <row r="23" spans="1:5" s="698" customFormat="1" ht="12">
      <c r="A23" s="699" t="s">
        <v>453</v>
      </c>
      <c r="B23" s="783" t="str">
        <f>CONCATENATE("Anteil der Absolventen in Natur- und Ingenieurwissenschaften nach ISCED-Stufen in % (",RIGHT($A$2,4)-2,")")</f>
        <v>Anteil der Absolventen in Natur- und Ingenieurwissenschaften nach ISCED-Stufen in % (2014)</v>
      </c>
      <c r="C23" s="783"/>
      <c r="D23" s="783"/>
      <c r="E23" s="698">
        <f>E22+1</f>
        <v>15</v>
      </c>
    </row>
    <row r="24" spans="1:5" ht="12.75" customHeight="1">
      <c r="A24" s="703"/>
    </row>
    <row r="25" spans="1:5" s="701" customFormat="1" ht="19.5" customHeight="1">
      <c r="A25" s="701" t="s">
        <v>432</v>
      </c>
      <c r="C25" s="712"/>
    </row>
    <row r="26" spans="1:5" s="698" customFormat="1" ht="12">
      <c r="A26" s="699" t="s">
        <v>431</v>
      </c>
      <c r="B26" s="783" t="str">
        <f>CONCATENATE("Beschäftigungsquoten der 25- bis 64-Jährigen nach Bildungsstand in % (",RIGHT($A$2,4)-1,")")</f>
        <v>Beschäftigungsquoten der 25- bis 64-Jährigen nach Bildungsstand in % (2015)</v>
      </c>
      <c r="C26" s="783"/>
      <c r="D26" s="783"/>
      <c r="E26" s="698">
        <f>E23+1</f>
        <v>16</v>
      </c>
    </row>
    <row r="27" spans="1:5" s="698" customFormat="1" ht="12">
      <c r="A27" s="699" t="s">
        <v>430</v>
      </c>
      <c r="B27" s="783" t="str">
        <f>CONCATENATE("Beschäftigungsquoten der 25- bis 64-Jährigen nach Bildungsstand und Geschlecht in % (",RIGHT($A$2,4)-1,")")</f>
        <v>Beschäftigungsquoten der 25- bis 64-Jährigen nach Bildungsstand und Geschlecht in % (2015)</v>
      </c>
      <c r="C27" s="783"/>
      <c r="D27" s="783"/>
      <c r="E27" s="698">
        <f>E26+1</f>
        <v>17</v>
      </c>
    </row>
    <row r="28" spans="1:5" s="698" customFormat="1" ht="12">
      <c r="A28" s="699" t="s">
        <v>429</v>
      </c>
      <c r="B28" s="783" t="str">
        <f>CONCATENATE("Erwerbslosenquoten der 25- bis 64-Jährigen nach Bildungsstand in % (",RIGHT($A$2,4)-1,")")</f>
        <v>Erwerbslosenquoten der 25- bis 64-Jährigen nach Bildungsstand in % (2015)</v>
      </c>
      <c r="C28" s="783"/>
      <c r="D28" s="783"/>
      <c r="E28" s="698">
        <f>E27+1</f>
        <v>18</v>
      </c>
    </row>
    <row r="29" spans="1:5" s="698" customFormat="1" ht="12">
      <c r="A29" s="699" t="s">
        <v>428</v>
      </c>
      <c r="B29" s="783" t="str">
        <f>CONCATENATE("Erwerbslosenquoten der 25- bis 64-Jährigen nach Bildungsstand und Geschlecht in % (",RIGHT($A$2,4)-1,")")</f>
        <v>Erwerbslosenquoten der 25- bis 64-Jährigen nach Bildungsstand und Geschlecht in % (2015)</v>
      </c>
      <c r="C29" s="783"/>
      <c r="D29" s="783"/>
      <c r="E29" s="698">
        <f>E28+1</f>
        <v>19</v>
      </c>
    </row>
    <row r="30" spans="1:5" s="710" customFormat="1" ht="12">
      <c r="A30" s="711" t="s">
        <v>449</v>
      </c>
      <c r="B30" s="782" t="s">
        <v>372</v>
      </c>
      <c r="C30" s="782"/>
      <c r="D30" s="782"/>
    </row>
    <row r="31" spans="1:5" s="710" customFormat="1" ht="12.75" customHeight="1">
      <c r="A31" s="711"/>
      <c r="B31" s="783" t="str">
        <f>CONCATENATE("    nach Ausrichtung des abgeschlossenen Bildungsgangs und Geschlecht in % (",RIGHT($A$2,4)-1,")")</f>
        <v xml:space="preserve">    nach Ausrichtung des abgeschlossenen Bildungsgangs und Geschlecht in % (2015)</v>
      </c>
      <c r="C31" s="783"/>
      <c r="D31" s="783"/>
      <c r="E31" s="710">
        <f>E29+1</f>
        <v>20</v>
      </c>
    </row>
    <row r="32" spans="1:5" ht="19.5" customHeight="1">
      <c r="A32" s="696"/>
      <c r="B32" s="703"/>
      <c r="C32" s="696"/>
    </row>
    <row r="33" spans="1:5" s="706" customFormat="1" ht="19.5" customHeight="1">
      <c r="A33" s="707" t="s">
        <v>427</v>
      </c>
    </row>
    <row r="34" spans="1:5" s="704" customFormat="1" ht="19.5" customHeight="1">
      <c r="A34" s="705" t="s">
        <v>426</v>
      </c>
    </row>
    <row r="35" spans="1:5" s="698" customFormat="1" ht="12">
      <c r="A35" s="699" t="s">
        <v>425</v>
      </c>
      <c r="B35" s="783" t="str">
        <f>CONCATENATE("Jährliche Ausgaben für Bildungseinrichtungen pro Schüler/Studierenden (",RIGHT($A$2,4)-3,")")</f>
        <v>Jährliche Ausgaben für Bildungseinrichtungen pro Schüler/Studierenden (2013)</v>
      </c>
      <c r="C35" s="783"/>
      <c r="D35" s="783"/>
      <c r="E35" s="698">
        <f>E31+1</f>
        <v>21</v>
      </c>
    </row>
    <row r="36" spans="1:5" s="698" customFormat="1" ht="12">
      <c r="A36" s="699" t="s">
        <v>424</v>
      </c>
      <c r="B36" s="782" t="s">
        <v>136</v>
      </c>
      <c r="C36" s="782"/>
      <c r="D36" s="782"/>
    </row>
    <row r="37" spans="1:5" s="698" customFormat="1" ht="12">
      <c r="A37" s="699"/>
      <c r="B37" s="783" t="str">
        <f>CONCATENATE("    im Verhältnis zum BIP pro Kopf in % (",RIGHT($A$2,4)-3,")")</f>
        <v xml:space="preserve">    im Verhältnis zum BIP pro Kopf in % (2013)</v>
      </c>
      <c r="C37" s="783"/>
      <c r="D37" s="783"/>
      <c r="E37" s="698">
        <f>E35+1</f>
        <v>22</v>
      </c>
    </row>
    <row r="38" spans="1:5">
      <c r="A38" s="703"/>
      <c r="B38" s="709"/>
      <c r="C38" s="709"/>
      <c r="D38" s="709"/>
    </row>
    <row r="39" spans="1:5" s="699" customFormat="1" ht="19.5" customHeight="1">
      <c r="A39" s="701" t="s">
        <v>423</v>
      </c>
    </row>
    <row r="40" spans="1:5" s="698" customFormat="1" ht="12">
      <c r="A40" s="699" t="s">
        <v>422</v>
      </c>
      <c r="B40" s="783" t="str">
        <f>CONCATENATE("Öffentliche Gesamtausgaben für Bildung in % des BIP (",RIGHT($A$2,4)-3,")")</f>
        <v>Öffentliche Gesamtausgaben für Bildung in % des BIP (2013)</v>
      </c>
      <c r="C40" s="783"/>
      <c r="D40" s="783"/>
      <c r="E40" s="698">
        <f>E37+1</f>
        <v>23</v>
      </c>
    </row>
    <row r="41" spans="1:5" ht="19.5" customHeight="1">
      <c r="A41" s="703"/>
      <c r="B41" s="703"/>
      <c r="C41" s="703"/>
      <c r="D41" s="703"/>
    </row>
    <row r="42" spans="1:5" s="706" customFormat="1" ht="19.5" customHeight="1">
      <c r="A42" s="707" t="s">
        <v>421</v>
      </c>
    </row>
    <row r="43" spans="1:5" s="704" customFormat="1" ht="19.5" customHeight="1">
      <c r="A43" s="705" t="s">
        <v>420</v>
      </c>
    </row>
    <row r="44" spans="1:5" s="698" customFormat="1" ht="12">
      <c r="A44" s="699" t="s">
        <v>419</v>
      </c>
      <c r="B44" s="783" t="str">
        <f>CONCATENATE("Bildungsbeteiligung nach Alter in % (",RIGHT($A$2,4)-2,")")</f>
        <v>Bildungsbeteiligung nach Alter in % (2014)</v>
      </c>
      <c r="C44" s="783"/>
      <c r="D44" s="783"/>
      <c r="E44" s="698">
        <f>E40+1</f>
        <v>24</v>
      </c>
    </row>
    <row r="45" spans="1:5" s="698" customFormat="1" ht="12">
      <c r="A45" s="699" t="s">
        <v>418</v>
      </c>
      <c r="B45" s="783" t="str">
        <f>CONCATENATE("Bildungserwartung in Jahren nach Geschlecht in % (",RIGHT($A$2,4)-2,")")</f>
        <v>Bildungserwartung in Jahren nach Geschlecht in % (2014)</v>
      </c>
      <c r="C45" s="783"/>
      <c r="D45" s="783"/>
      <c r="E45" s="698">
        <f>E44+1</f>
        <v>25</v>
      </c>
    </row>
    <row r="46" spans="1:5" s="698" customFormat="1" ht="12">
      <c r="A46" s="699" t="s">
        <v>417</v>
      </c>
      <c r="B46" s="783" t="str">
        <f>CONCATENATE("Übergangscharakteristika bei 15- bis 20-Jährigen nach Bildungsbereichen in % (",RIGHT($A$2,4)-2,")")</f>
        <v>Übergangscharakteristika bei 15- bis 20-Jährigen nach Bildungsbereichen in % (2014)</v>
      </c>
      <c r="C46" s="783"/>
      <c r="D46" s="783"/>
      <c r="E46" s="698">
        <f>E45+1</f>
        <v>26</v>
      </c>
    </row>
    <row r="47" spans="1:5" s="698" customFormat="1" ht="12">
      <c r="A47" s="699" t="s">
        <v>416</v>
      </c>
      <c r="B47" s="783" t="str">
        <f>CONCATENATE("Verteilung der Schüler/Studierenden nach Art der Bildungseinrichtung in % (",RIGHT($A$2,4)-2,")")</f>
        <v>Verteilung der Schüler/Studierenden nach Art der Bildungseinrichtung in % (2014)</v>
      </c>
      <c r="C47" s="783"/>
      <c r="D47" s="783"/>
      <c r="E47" s="698">
        <f>E46+1</f>
        <v>27</v>
      </c>
    </row>
    <row r="48" spans="1:5">
      <c r="A48" s="703"/>
      <c r="B48" s="703"/>
      <c r="C48" s="703"/>
      <c r="D48" s="703"/>
    </row>
    <row r="49" spans="1:5" s="699" customFormat="1" ht="19.5" customHeight="1">
      <c r="A49" s="701" t="s">
        <v>415</v>
      </c>
    </row>
    <row r="50" spans="1:5" s="698" customFormat="1" ht="12">
      <c r="A50" s="699" t="s">
        <v>414</v>
      </c>
      <c r="B50" s="783" t="str">
        <f>CONCATENATE("Bildungsbeteiligung im Elementar- und Primarbereich nach Alter in % (",RIGHT($A$2,4)-2,")")</f>
        <v>Bildungsbeteiligung im Elementar- und Primarbereich nach Alter in % (2014)</v>
      </c>
      <c r="C50" s="783"/>
      <c r="D50" s="783"/>
      <c r="E50" s="698">
        <f>E47+1</f>
        <v>28</v>
      </c>
    </row>
    <row r="51" spans="1:5" s="698" customFormat="1" ht="12">
      <c r="A51" s="699" t="s">
        <v>413</v>
      </c>
      <c r="B51" s="783" t="str">
        <f>CONCATENATE("Merkmale von Bildungsprogrammen im Elementarbereich (",RIGHT($A$2,4)-2,")")</f>
        <v>Merkmale von Bildungsprogrammen im Elementarbereich (2014)</v>
      </c>
      <c r="C51" s="783"/>
      <c r="D51" s="783"/>
      <c r="E51" s="698">
        <f>E50+1</f>
        <v>29</v>
      </c>
    </row>
    <row r="52" spans="1:5">
      <c r="A52" s="703"/>
      <c r="B52" s="703"/>
      <c r="C52" s="703"/>
      <c r="D52" s="703"/>
    </row>
    <row r="53" spans="1:5" s="699" customFormat="1" ht="19.5" customHeight="1">
      <c r="A53" s="701" t="s">
        <v>412</v>
      </c>
    </row>
    <row r="54" spans="1:5" s="698" customFormat="1" ht="12">
      <c r="A54" s="699" t="s">
        <v>454</v>
      </c>
      <c r="B54" s="783" t="str">
        <f>CONCATENATE("Anfängerquoten im Tertiärbereich nach ISCED-Stufen und Orientierung der Bildungsprogramme in % (",RIGHT($A$2,4)-2,")")</f>
        <v>Anfängerquoten im Tertiärbereich nach ISCED-Stufen und Orientierung der Bildungsprogramme in % (2014)</v>
      </c>
      <c r="C54" s="783"/>
      <c r="D54" s="783"/>
      <c r="E54" s="698">
        <f>E51+1</f>
        <v>30</v>
      </c>
    </row>
    <row r="55" spans="1:5" s="698" customFormat="1" ht="12">
      <c r="A55" s="699" t="s">
        <v>455</v>
      </c>
      <c r="B55" s="783" t="str">
        <f>CONCATENATE("Anteil der Anfängerinnen im Tertiärbereich nach Fächergruppen in % ( ",RIGHT($A$2,4)-2,")")</f>
        <v>Anteil der Anfängerinnen im Tertiärbereich nach Fächergruppen in % ( 2014)</v>
      </c>
      <c r="C55" s="783"/>
      <c r="D55" s="783"/>
      <c r="E55" s="698">
        <f>E54+1</f>
        <v>31</v>
      </c>
    </row>
    <row r="56" spans="1:5" s="698" customFormat="1" ht="12">
      <c r="A56" s="699" t="s">
        <v>456</v>
      </c>
      <c r="B56" s="782" t="s">
        <v>457</v>
      </c>
      <c r="C56" s="782" t="s">
        <v>436</v>
      </c>
      <c r="D56" s="782"/>
    </row>
    <row r="57" spans="1:5" s="698" customFormat="1" ht="12">
      <c r="A57" s="699"/>
      <c r="B57" s="783" t="str">
        <f>CONCATENATE("    der Bildungsprogramme in % (2006, 2010, ",RIGHT($A$2,4)-2,")")</f>
        <v xml:space="preserve">    der Bildungsprogramme in % (2006, 2010, 2014)</v>
      </c>
      <c r="C57" s="783"/>
      <c r="D57" s="783"/>
      <c r="E57" s="698">
        <f>E55+1</f>
        <v>32</v>
      </c>
    </row>
    <row r="58" spans="1:5">
      <c r="A58" s="703"/>
      <c r="B58" s="703"/>
      <c r="C58" s="703"/>
      <c r="D58" s="703"/>
    </row>
    <row r="59" spans="1:5" s="699" customFormat="1" ht="19.5" customHeight="1">
      <c r="A59" s="701" t="s">
        <v>411</v>
      </c>
    </row>
    <row r="60" spans="1:5" s="698" customFormat="1" ht="12">
      <c r="A60" s="699" t="s">
        <v>410</v>
      </c>
      <c r="B60" s="783" t="str">
        <f>CONCATENATE("Gesamtzahl und Verteilung internationaler Studierender im Tertiärbereich nach Geschlecht (",RIGHT($A$2,4)-2,")")</f>
        <v>Gesamtzahl und Verteilung internationaler Studierender im Tertiärbereich nach Geschlecht (2014)</v>
      </c>
      <c r="C60" s="783"/>
      <c r="D60" s="783"/>
      <c r="E60" s="698">
        <f>E57+1</f>
        <v>33</v>
      </c>
    </row>
    <row r="61" spans="1:5" s="698" customFormat="1" ht="12">
      <c r="A61" s="699" t="s">
        <v>458</v>
      </c>
      <c r="B61" s="783" t="str">
        <f>CONCATENATE("Anteil internationaler Studierender im Tertiärbereich (akademisch) nach ausgewählten Herkunftsstaaten in % (",RIGHT($A$2,4)-2,")")</f>
        <v>Anteil internationaler Studierender im Tertiärbereich (akademisch) nach ausgewählten Herkunftsstaaten in % (2014)</v>
      </c>
      <c r="C61" s="783"/>
      <c r="D61" s="783"/>
      <c r="E61" s="698">
        <f>E60+1</f>
        <v>34</v>
      </c>
    </row>
    <row r="62" spans="1:5">
      <c r="A62" s="703"/>
      <c r="B62" s="703"/>
      <c r="C62" s="703"/>
      <c r="D62" s="703"/>
    </row>
    <row r="63" spans="1:5" s="699" customFormat="1" ht="19.5" customHeight="1">
      <c r="A63" s="701" t="s">
        <v>409</v>
      </c>
    </row>
    <row r="64" spans="1:5" s="698" customFormat="1" ht="12">
      <c r="A64" s="699" t="s">
        <v>408</v>
      </c>
      <c r="B64" s="782" t="str">
        <f>CONCATENATE("Anteil junger Menschen im Alter von 15- bis 29 Jahren, die sich in Ausbildung bzw. nicht in Ausbildung")</f>
        <v>Anteil junger Menschen im Alter von 15- bis 29 Jahren, die sich in Ausbildung bzw. nicht in Ausbildung</v>
      </c>
      <c r="C64" s="782"/>
      <c r="D64" s="782"/>
    </row>
    <row r="65" spans="1:5" s="698" customFormat="1" ht="12">
      <c r="A65" s="699"/>
      <c r="B65" s="783" t="str">
        <f>CONCATENATE("    befinden, nach Geschlecht in % (",RIGHT($A$2,4)-1,")")</f>
        <v xml:space="preserve">    befinden, nach Geschlecht in % (2015)</v>
      </c>
      <c r="C65" s="783"/>
      <c r="D65" s="783"/>
      <c r="E65" s="698">
        <f>E61+1</f>
        <v>35</v>
      </c>
    </row>
    <row r="66" spans="1:5" s="698" customFormat="1" ht="12">
      <c r="A66" s="699" t="s">
        <v>407</v>
      </c>
      <c r="B66" s="783" t="str">
        <f>CONCATENATE("Zu erwartende Jahre in Ausbildung und nicht in Ausbildung für 15- bis 29-Jährige nach Geschlecht (",RIGHT($A$2,4)-1,")")</f>
        <v>Zu erwartende Jahre in Ausbildung und nicht in Ausbildung für 15- bis 29-Jährige nach Geschlecht (2015)</v>
      </c>
      <c r="C66" s="783"/>
      <c r="D66" s="783"/>
      <c r="E66" s="698">
        <f>E65+1</f>
        <v>36</v>
      </c>
    </row>
    <row r="67" spans="1:5" s="698" customFormat="1" ht="12">
      <c r="A67" s="699" t="s">
        <v>461</v>
      </c>
      <c r="B67" s="782" t="str">
        <f>CONCATENATE("Anteil junger Menschen im Alter von 15- bis 29 Jahren, die sich in Ausbildung bzw. nicht in Ausbildung")</f>
        <v>Anteil junger Menschen im Alter von 15- bis 29 Jahren, die sich in Ausbildung bzw. nicht in Ausbildung</v>
      </c>
      <c r="C67" s="782"/>
      <c r="D67" s="782"/>
    </row>
    <row r="68" spans="1:5" s="698" customFormat="1" ht="12">
      <c r="A68" s="699"/>
      <c r="B68" s="783" t="str">
        <f>CONCATENATE("    befinden, nach Geschlecht in % (2005 und ",RIGHT($A$2,4)-1,")")</f>
        <v xml:space="preserve">    befinden, nach Geschlecht in % (2005 und 2015)</v>
      </c>
      <c r="C68" s="783"/>
      <c r="D68" s="783"/>
      <c r="E68" s="698">
        <f>E66+1</f>
        <v>37</v>
      </c>
    </row>
    <row r="69" spans="1:5" s="698" customFormat="1" ht="12">
      <c r="A69" s="699" t="s">
        <v>406</v>
      </c>
      <c r="B69" s="783" t="str">
        <f>CONCATENATE("Anteil der frühen Schulabgänger nach Geschlecht sowie nach Erwerbsbeteiligung (",RIGHT($A$2,4)-1,")")</f>
        <v>Anteil der frühen Schulabgänger nach Geschlecht sowie nach Erwerbsbeteiligung (2015)</v>
      </c>
      <c r="C69" s="783"/>
      <c r="D69" s="783"/>
      <c r="E69" s="698">
        <f>E68+1</f>
        <v>38</v>
      </c>
    </row>
    <row r="70" spans="1:5">
      <c r="A70" s="703"/>
      <c r="B70" s="708"/>
      <c r="C70" s="703"/>
      <c r="D70" s="703"/>
    </row>
    <row r="71" spans="1:5" s="699" customFormat="1" ht="19.5" customHeight="1">
      <c r="A71" s="701" t="s">
        <v>405</v>
      </c>
    </row>
    <row r="72" spans="1:5" s="698" customFormat="1" ht="12">
      <c r="A72" s="699" t="s">
        <v>404</v>
      </c>
      <c r="B72" s="791" t="s">
        <v>403</v>
      </c>
      <c r="C72" s="791"/>
      <c r="D72" s="791"/>
    </row>
    <row r="73" spans="1:5" s="698" customFormat="1" ht="12">
      <c r="A73" s="699"/>
      <c r="B73" s="783" t="str">
        <f>CONCATENATE("    nach Geschlecht in % (",RIGHT($A$2,4)-1,")")</f>
        <v xml:space="preserve">    nach Geschlecht in % (2015)</v>
      </c>
      <c r="C73" s="783"/>
      <c r="D73" s="783"/>
      <c r="E73" s="698">
        <f>E69+1</f>
        <v>39</v>
      </c>
    </row>
    <row r="74" spans="1:5" ht="19.5" customHeight="1">
      <c r="A74" s="696"/>
      <c r="B74" s="790"/>
      <c r="C74" s="790"/>
      <c r="D74" s="790"/>
    </row>
    <row r="75" spans="1:5" s="706" customFormat="1" ht="19.5" customHeight="1">
      <c r="A75" s="707" t="s">
        <v>402</v>
      </c>
    </row>
    <row r="76" spans="1:5" s="704" customFormat="1" ht="19.5" customHeight="1">
      <c r="A76" s="705" t="s">
        <v>401</v>
      </c>
    </row>
    <row r="77" spans="1:5" s="698" customFormat="1" ht="12">
      <c r="A77" s="699" t="s">
        <v>400</v>
      </c>
      <c r="B77" s="783" t="str">
        <f>CONCATENATE("Durchschnittliche Klassengröße nach Art der Bildungseinrichtung und Bildungsbereich (",RIGHT($A$2,4)-2,")")</f>
        <v>Durchschnittliche Klassengröße nach Art der Bildungseinrichtung und Bildungsbereich (2014)</v>
      </c>
      <c r="C77" s="783"/>
      <c r="D77" s="783"/>
      <c r="E77" s="698">
        <f>E73+1</f>
        <v>40</v>
      </c>
    </row>
    <row r="78" spans="1:5" s="698" customFormat="1" ht="12">
      <c r="A78" s="699" t="s">
        <v>460</v>
      </c>
      <c r="B78" s="791" t="str">
        <f>CONCATENATE("Zahlenmäßiges Schüler-Lehrkräfte-Verhältnis im Primarbereich und im Sekundarbereich")</f>
        <v>Zahlenmäßiges Schüler-Lehrkräfte-Verhältnis im Primarbereich und im Sekundarbereich</v>
      </c>
      <c r="C78" s="791"/>
      <c r="D78" s="791"/>
    </row>
    <row r="79" spans="1:5" s="698" customFormat="1" ht="12">
      <c r="A79" s="699"/>
      <c r="B79" s="783" t="str">
        <f>CONCATENATE("    sowie Studierende-Lehrkräfte-Verhältnis im Tertiärbereich in % (",RIGHT($A$2,4)-2,")")</f>
        <v xml:space="preserve">    sowie Studierende-Lehrkräfte-Verhältnis im Tertiärbereich in % (2014)</v>
      </c>
      <c r="C79" s="783"/>
      <c r="D79" s="783"/>
      <c r="E79" s="698">
        <f>E77+1</f>
        <v>41</v>
      </c>
    </row>
    <row r="80" spans="1:5">
      <c r="A80" s="703"/>
      <c r="B80" s="702"/>
    </row>
    <row r="81" spans="1:5" s="699" customFormat="1" ht="19.5" customHeight="1">
      <c r="A81" s="701" t="s">
        <v>399</v>
      </c>
      <c r="B81" s="700"/>
    </row>
    <row r="82" spans="1:5" s="698" customFormat="1" ht="12">
      <c r="A82" s="699" t="s">
        <v>398</v>
      </c>
      <c r="B82" s="783" t="str">
        <f>CONCATENATE("Altersverteilung der Lehrkräfte im Primarbereich und im Sekundarbereich I in % (",RIGHT($A$2,4)-2,")")</f>
        <v>Altersverteilung der Lehrkräfte im Primarbereich und im Sekundarbereich I in % (2014)</v>
      </c>
      <c r="C82" s="783"/>
      <c r="D82" s="783"/>
      <c r="E82" s="698">
        <f>E79+1</f>
        <v>42</v>
      </c>
    </row>
    <row r="83" spans="1:5" s="698" customFormat="1" ht="12">
      <c r="A83" s="699" t="s">
        <v>397</v>
      </c>
      <c r="B83" s="783" t="str">
        <f>CONCATENATE("Geschlechterverteilung der Lehrkräfte in % (",RIGHT($A$2,4)-2,")")</f>
        <v>Geschlechterverteilung der Lehrkräfte in % (2014)</v>
      </c>
      <c r="C83" s="783"/>
      <c r="D83" s="783"/>
      <c r="E83" s="698">
        <f>E82+1</f>
        <v>43</v>
      </c>
    </row>
    <row r="85" spans="1:5">
      <c r="A85" s="789"/>
      <c r="B85" s="781"/>
      <c r="C85" s="781"/>
      <c r="D85" s="781"/>
      <c r="E85" s="775"/>
    </row>
  </sheetData>
  <mergeCells count="52">
    <mergeCell ref="A85:D85"/>
    <mergeCell ref="B56:D56"/>
    <mergeCell ref="B67:D67"/>
    <mergeCell ref="B22:D22"/>
    <mergeCell ref="B23:D23"/>
    <mergeCell ref="B57:D57"/>
    <mergeCell ref="B83:D83"/>
    <mergeCell ref="B74:D74"/>
    <mergeCell ref="B78:D78"/>
    <mergeCell ref="B79:D79"/>
    <mergeCell ref="B77:D77"/>
    <mergeCell ref="B82:D82"/>
    <mergeCell ref="B72:D72"/>
    <mergeCell ref="B73:D73"/>
    <mergeCell ref="B69:D69"/>
    <mergeCell ref="B28:D28"/>
    <mergeCell ref="A1:B1"/>
    <mergeCell ref="B55:D55"/>
    <mergeCell ref="B66:D66"/>
    <mergeCell ref="B61:D61"/>
    <mergeCell ref="B60:D60"/>
    <mergeCell ref="B51:D51"/>
    <mergeCell ref="B54:D54"/>
    <mergeCell ref="B40:D40"/>
    <mergeCell ref="B20:D20"/>
    <mergeCell ref="B27:D27"/>
    <mergeCell ref="B26:D26"/>
    <mergeCell ref="B10:D10"/>
    <mergeCell ref="B11:D11"/>
    <mergeCell ref="B21:D21"/>
    <mergeCell ref="B12:D12"/>
    <mergeCell ref="B13:D13"/>
    <mergeCell ref="B65:D65"/>
    <mergeCell ref="B68:D68"/>
    <mergeCell ref="B37:D37"/>
    <mergeCell ref="B64:D64"/>
    <mergeCell ref="B44:D44"/>
    <mergeCell ref="B45:D45"/>
    <mergeCell ref="B46:D46"/>
    <mergeCell ref="B50:D50"/>
    <mergeCell ref="B47:D47"/>
    <mergeCell ref="B14:D14"/>
    <mergeCell ref="B35:D35"/>
    <mergeCell ref="B36:D36"/>
    <mergeCell ref="B17:D17"/>
    <mergeCell ref="B8:D8"/>
    <mergeCell ref="B9:D9"/>
    <mergeCell ref="B15:D15"/>
    <mergeCell ref="B16:D16"/>
    <mergeCell ref="B31:D31"/>
    <mergeCell ref="B29:D29"/>
    <mergeCell ref="B30:D30"/>
  </mergeCells>
  <hyperlinks>
    <hyperlink ref="B14" location="'Tab_A1-2a'!A1" display="Bevölkerung mit mindestens einem Abschluss des Sekundarbereichs II nach Altersgruppen (2007)"/>
    <hyperlink ref="C14" location="'Tab_A1-2b'!A1" display="nach Geschlecht"/>
    <hyperlink ref="B10" location="'Tab_A1-3a'!A1" display="Bevölkerung mit einem Abschluss im Tertiärbereich nach Altersgruppen (2007)"/>
    <hyperlink ref="B16" location="'Tab_A1-2a'!A1" display="Bevölkerung mit mindestens einem Abschluss des Sekundarbereichs II nach Altersgruppen (2007)"/>
    <hyperlink ref="C16" location="'Tab_A1-2b'!A1" display="nach Geschlecht"/>
    <hyperlink ref="B11" location="'Tab_A1-3a'!A1" display="Bevölkerung mit einem Abschluss im Tertiärbereich nach Altersgruppen (2007)"/>
    <hyperlink ref="B20" location="'Tab_A1-3a'!A1" display="Bevölkerung mit einem Abschluss im Tertiärbereich nach Altersgruppen (2007)"/>
    <hyperlink ref="B27" location="'Tab_A1-3a'!A1" display="Bevölkerung mit einem Abschluss im Tertiärbereich nach Altersgruppen (2007)"/>
    <hyperlink ref="B26" location="'Tab_A1-3a'!A1" display="Bevölkerung mit einem Abschluss im Tertiärbereich nach Altersgruppen (2007)"/>
    <hyperlink ref="B29" location="'Tab_A1-3a'!A1" display="Bevölkerung mit einem Abschluss im Tertiärbereich nach Altersgruppen (2007)"/>
    <hyperlink ref="B28" location="'Tab_A1-3a'!A1" display="Bevölkerung mit einem Abschluss im Tertiärbereich nach Altersgruppen (2007)"/>
    <hyperlink ref="B35" location="'Tab_A1-3a'!A1" display="Bevölkerung mit einem Abschluss im Tertiärbereich nach Altersgruppen (2007)"/>
    <hyperlink ref="B36" location="'Tab_A1-3a'!A1" display="Bevölkerung mit einem Abschluss im Tertiärbereich nach Altersgruppen (2007)"/>
    <hyperlink ref="B37" location="'Tab_A1-3a'!A1" display="Bevölkerung mit einem Abschluss im Tertiärbereich nach Altersgruppen (2007)"/>
    <hyperlink ref="B40" location="'Tab_A1-3a'!A1" display="Bevölkerung mit einem Abschluss im Tertiärbereich nach Altersgruppen (2007)"/>
    <hyperlink ref="B44" location="'Tab_A1-3a'!A1" display="Bevölkerung mit einem Abschluss im Tertiärbereich nach Altersgruppen (2007)"/>
    <hyperlink ref="B46" location="'Tab_A1-3a'!A1" display="Bevölkerung mit einem Abschluss im Tertiärbereich nach Altersgruppen (2007)"/>
    <hyperlink ref="B47" location="'Tab_A1-3a'!A1" display="Bevölkerung mit einem Abschluss im Tertiärbereich nach Altersgruppen (2007)"/>
    <hyperlink ref="B50" location="'Tab_A1-3a'!A1" display="Bevölkerung mit einem Abschluss im Tertiärbereich nach Altersgruppen (2007)"/>
    <hyperlink ref="B51" location="'Tab_A1-3a'!A1" display="Bevölkerung mit einem Abschluss im Tertiärbereich nach Altersgruppen (2007)"/>
    <hyperlink ref="B77" location="'Tab_A1-3a'!A1" display="Bevölkerung mit einem Abschluss im Tertiärbereich nach Altersgruppen (2007)"/>
    <hyperlink ref="B78" location="'Tab_A1-3a'!A1" display="Bevölkerung mit einem Abschluss im Tertiärbereich nach Altersgruppen (2007)"/>
    <hyperlink ref="B82" location="'Tab_A1-3a'!A1" display="Bevölkerung mit einem Abschluss im Tertiärbereich nach Altersgruppen (2007)"/>
    <hyperlink ref="B83" location="'Tab_A1-3a'!A1" display="Bevölkerung mit einem Abschluss im Tertiärbereich nach Altersgruppen (2007)"/>
    <hyperlink ref="B8:D8" location="'Tab_A1-1a'!A1" display="'Tab_A1-1a'!A1"/>
    <hyperlink ref="B9:D9" location="'Tab_1-1b'!A1" display="'Tab_1-1b'!A1"/>
    <hyperlink ref="B15:D15" location="'Tab_A1-7a'!A1" display="'Tab_A1-7a'!A1"/>
    <hyperlink ref="B16:D16" location="'Tab_A1-7b'!A1" display="Bevölkerung mit mindestens einem Abschluss des Sekundarbereichs II"/>
    <hyperlink ref="B17:D17" location="'Tab_A1-7b'!A1" display="'Tab_A1-7b'!A1"/>
    <hyperlink ref="B11:D11" location="'Tab_A1-2b'!A1" display="'Tab_A1-2b'!A1"/>
    <hyperlink ref="B20:D20" location="'Tab_A3-1'!A1" display="'Tab_A3-1'!A1"/>
    <hyperlink ref="B27:D27" location="'Tab_A5-1b'!A1" display="'Tab_A5-1b'!A1"/>
    <hyperlink ref="B26:D26" location="'Tab_A5-1a'!A1" display="'Tab_A5-1a'!A1"/>
    <hyperlink ref="B29:D29" location="'Tab_A5-2b'!A1" display="'Tab_A5-2b'!A1"/>
    <hyperlink ref="B28:D28" location="'Tab_A5-2a'!A1" display="'Tab_A5-2a'!A1"/>
    <hyperlink ref="B35:D35" location="'Tab_B1-1a'!A1" display="'Tab_B1-1a'!A1"/>
    <hyperlink ref="B36:D36" location="'Tab_B1-4'!A1" display="Jährliche Ausgaben für Bildungseinrichtungen pro Schüler/Studierenden"/>
    <hyperlink ref="B37:D37" location="'Tab_B1-4'!A1" display="'Tab_B1-4'!A1"/>
    <hyperlink ref="B40:D40" location="'Tab_B4-1'!A1" display="'Tab_B4-1'!A1"/>
    <hyperlink ref="B44:D44" location="'Tab_C1-1a'!A1" display="'Tab_C1-1a'!A1"/>
    <hyperlink ref="B46:D46" location="'Tab_C1-2'!A1" display="'Tab_C1-2'!A1"/>
    <hyperlink ref="B47:D47" location="'Tab_C1-4'!A1" display="'Tab_C1-4'!A1"/>
    <hyperlink ref="B50:D50" location="'Tab_C2-1'!A1" display="'Tab_C2-1'!A1"/>
    <hyperlink ref="B51:D51" location="'Tab_C2-2'!A1" display="'Tab_C2-2'!A1"/>
    <hyperlink ref="B77:D77" location="'Tab_D2-1'!A1" display="'Tab_D2-1'!A1"/>
    <hyperlink ref="B78:D78" location="'Tab_D2-2'!A1" display="'Tab_D2-2'!A1"/>
    <hyperlink ref="B82:D82" location="'Tab_D5-1'!A1" display="=VERKETTEN(&quot;Altersverteilung der Lehrkräfte im Primarbereich und im Sekundarbereich I in % (&quot;;RECHTS($A$1;4)-2;&quot;)&quot;)"/>
    <hyperlink ref="B83:D83" location="'Tab_D5-3'!A1" display="'Tab_D5-3'!A1"/>
    <hyperlink ref="B12" location="'Tab_A1-3a'!A1" display="Bevölkerung mit einem Abschluss im Tertiärbereich nach Altersgruppen (2007)"/>
    <hyperlink ref="B12:D12" location="'Tab_A1-2_EU'!A1" display="Bevölkerung im Alter von 30 bis 34 Jahren mit einem Abschluss"/>
    <hyperlink ref="B13:D13" location="'Tab_A1-2_EU'!A1" display="'Tab_A1-2_EU'!A1"/>
    <hyperlink ref="B21" location="'Tab_A1-3a'!A1" display="Bevölkerung mit einem Abschluss im Tertiärbereich nach Altersgruppen (2007)"/>
    <hyperlink ref="B21:D21" location="'Tab_A3-3'!A1" display="'Tab_A3-3'!A1"/>
    <hyperlink ref="B30" location="'Tab_A1-3a'!A1" display="Bevölkerung mit einem Abschluss im Tertiärbereich nach Altersgruppen (2007)"/>
    <hyperlink ref="B30:D30" location="'Tab_A5-5'!A1" display="Erwerbsstatus der 25- bis 64-Jährigen mit einem Abschluss im Bereich ISCED 3/4"/>
    <hyperlink ref="B31:D31" location="'Tab_A5-5'!A1" display="'Tab_A5-5'!A1"/>
    <hyperlink ref="B45" location="'Tab_A1-3a'!A1" display="Bevölkerung mit einem Abschluss im Tertiärbereich nach Altersgruppen (2007)"/>
    <hyperlink ref="B45:D45" location="'Tab_C1-1b'!A1" display="'Tab_C1-1b'!A1"/>
    <hyperlink ref="B55" location="'Tab_A1-3a'!A1" display="Bevölkerung mit einem Abschluss im Tertiärbereich nach Altersgruppen (2007)"/>
    <hyperlink ref="B55:D55" location="'Tab_C3-2'!A1" display="'Tab_C3-2'!A1"/>
    <hyperlink ref="B54:D54" location="'Tab_C3-1'!A1" display="'Tab_C3-1'!A1"/>
    <hyperlink ref="B60" location="'Tab_A1-3a'!A1" display="Bevölkerung mit einem Abschluss im Tertiärbereich nach Altersgruppen (2007)"/>
    <hyperlink ref="B60:D60" location="'Tab_C4-1'!A1" display="=VERKETTEN(&quot;Gesamtzahl und Verteilung internationaler Studierender im Tertiärbereich A (&quot;;RECHTS($A$1;4)-2;&quot;)&quot;)"/>
    <hyperlink ref="B61" location="'Tab_A1-3a'!A1" display="Bevölkerung mit einem Abschluss im Tertiärbereich nach Altersgruppen (2007)"/>
    <hyperlink ref="B61:D61" location="'Tab_C4-4'!A1" display="'Tab_C4-4'!A1"/>
    <hyperlink ref="B64" location="'Tab_A1-3a'!A1" display="Bevölkerung mit einem Abschluss im Tertiärbereich nach Altersgruppen (2007)"/>
    <hyperlink ref="B66" location="'Tab_A1-3a'!A1" display="Bevölkerung mit einem Abschluss im Tertiärbereich nach Altersgruppen (2007)"/>
    <hyperlink ref="B64:D64" location="'Tab_C5-1a'!A1" display="=VERKETTEN(&quot;Zu erwartende Jahre in Ausbildung und nicht in Ausbildung für 15- bis 29-Jährige (&quot;;RECHTS($A$1;4)-2;&quot;)&quot;)"/>
    <hyperlink ref="B66:D66" location="'Tab_C5-1b'!A1" display="=VERKETTEN(&quot;Zu erwartende Jahre in Ausbildung und nicht in Ausbildung für 15- bis 29-Jährige nach Geschlecht (&quot;;RECHTS($A$1;4)-2;&quot;)&quot;)"/>
    <hyperlink ref="B69" location="'Tab_A1-3a'!A1" display="Bevölkerung mit einem Abschluss im Tertiärbereich nach Altersgruppen (2007)"/>
    <hyperlink ref="B69:D69" location="'Tab_C5-2EU'!A1" display="=VERKETTEN(&quot;Anteil der frühen Schulabgänger nach Geschlecht sowie nach Erwerbsstatus (&quot;;RECHTS($A$1;4)-2;&quot;)&quot;)"/>
    <hyperlink ref="B72" location="'Tab_A1-3a'!A1" display="Bevölkerung mit einem Abschluss im Tertiärbereich nach Altersgruppen (2007)"/>
    <hyperlink ref="B72:D72" location="'Tab_C6-EU'!A1" display="=VERKETTEN(&quot;Anteil der an Aus- oder Weiterbildungsmaßnahmen teilnehmenden im Alter von 25 bis 64 Jahren nach Geschlecht in % (&quot;;RECHTS($A$1;4)-2;&quot;)&quot;)"/>
    <hyperlink ref="B73" location="'Tab_A1-3a'!A1" display="Bevölkerung mit einem Abschluss im Tertiärbereich nach Altersgruppen (2007)"/>
    <hyperlink ref="B73:D73" location="'Tab_C6-EU'!A1" display="'Tab_C6-EU'!A1"/>
    <hyperlink ref="A1:B1" location="Titel!A1" display="Zum Titelblatt"/>
    <hyperlink ref="B14:D14" location="'Tab_A1-7a'!A1" display="Bevölkerung mit mindestens einem Abschluss des Sekundarbereichs II"/>
    <hyperlink ref="B10:D10" location="'Tab_A1-2a'!A1" display="'Tab_A1-2a'!A1"/>
    <hyperlink ref="B23" location="'Tab_A1-3a'!A1" display="Bevölkerung mit einem Abschluss im Tertiärbereich nach Altersgruppen (2007)"/>
    <hyperlink ref="B23:D23" location="'Tab_A3-5'!A1" display="'Tab_A3-5'!A1"/>
    <hyperlink ref="B22" location="'Tab_A1-3a'!A1" display="Bevölkerung mit einem Abschluss im Tertiärbereich nach Altersgruppen (2007)"/>
    <hyperlink ref="B22:D22" location="'Tab_A3-4'!A1" display="'Tab_A3-4'!A1"/>
    <hyperlink ref="B56" location="'Tab_A1-2a'!A1" display="Bevölkerung mit mindestens einem Abschluss des Sekundarbereichs II nach Altersgruppen (2007)"/>
    <hyperlink ref="C56" location="'Tab_A1-2b'!A1" display="nach Geschlecht"/>
    <hyperlink ref="B56:D56" location="'Tab_C3-4'!A1" display="Entwicklung der Anfängerquoten im Tertiärbereich nach ISCED-Stufen und Orientierung"/>
    <hyperlink ref="B57" location="'Tab_A1-3a'!A1" display="Bevölkerung mit einem Abschluss im Tertiärbereich nach Altersgruppen (2007)"/>
    <hyperlink ref="B57:D57" location="'Tab_C3-4'!A1" display="'Tab_C3-4'!A1"/>
    <hyperlink ref="B79" location="'Tab_A1-3a'!A1" display="Bevölkerung mit einem Abschluss im Tertiärbereich nach Altersgruppen (2007)"/>
    <hyperlink ref="B79:D79" location="'Tab_D2-2'!A1" display="'Tab_D2-2'!A1"/>
    <hyperlink ref="B65" location="'Tab_A1-3a'!A1" display="Bevölkerung mit einem Abschluss im Tertiärbereich nach Altersgruppen (2007)"/>
    <hyperlink ref="B65:D65" location="'Tab_C3-4'!A1" display="'Tab_C3-4'!A1"/>
    <hyperlink ref="B67" location="'Tab_A1-3a'!A1" display="Bevölkerung mit einem Abschluss im Tertiärbereich nach Altersgruppen (2007)"/>
    <hyperlink ref="B67:D67" location="'Tab_C5-2'!A1" display="'Tab_C5-2'!A1"/>
    <hyperlink ref="B68" location="'Tab_A1-3a'!A1" display="Bevölkerung mit einem Abschluss im Tertiärbereich nach Altersgruppen (2007)"/>
    <hyperlink ref="B68:D68" location="'Tab_C5-2'!A1" display="'Tab_C5-2'!A1"/>
  </hyperlinks>
  <pageMargins left="0.59055118110236227" right="0.39370078740157483" top="0.59055118110236227" bottom="0.59055118110236227" header="0" footer="0"/>
  <pageSetup paperSize="9" scale="80" fitToHeight="2" orientation="portrait" horizontalDpi="1200" verticalDpi="1200" r:id="rId1"/>
  <headerFooter differentOddEven="1" alignWithMargins="0">
    <oddHeader>&amp;C&amp;8-3-</oddHeader>
    <oddFooter>&amp;C&amp;8Statistische Ämter des Bundes und der Länder, Internationale Bildungsindikatoren, 2016</oddFooter>
    <evenHeader>&amp;C&amp;8-4-</evenHeader>
    <evenFooter>&amp;C&amp;8Statistische Ämter des Bundes und der Länder, Internationale Bildungsindikatoren, 2016</evenFooter>
  </headerFooter>
  <rowBreaks count="1" manualBreakCount="1">
    <brk id="41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Normal="100" workbookViewId="0">
      <pane xSplit="1" ySplit="7" topLeftCell="B8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RowHeight="12.75"/>
  <cols>
    <col min="1" max="1" width="24" style="111" customWidth="1"/>
    <col min="2" max="11" width="11.42578125" style="111" customWidth="1"/>
    <col min="12" max="16384" width="11.42578125" style="187"/>
  </cols>
  <sheetData>
    <row r="1" spans="1:11" ht="12.75" customHeight="1">
      <c r="A1" s="697" t="s">
        <v>396</v>
      </c>
      <c r="K1" s="208"/>
    </row>
    <row r="2" spans="1:11">
      <c r="K2" s="208"/>
    </row>
    <row r="3" spans="1:11" ht="15.75" customHeight="1">
      <c r="A3" s="207" t="s">
        <v>221</v>
      </c>
      <c r="B3" s="205"/>
    </row>
    <row r="4" spans="1:11" ht="15" customHeight="1">
      <c r="A4" s="206" t="s">
        <v>220</v>
      </c>
      <c r="B4" s="205"/>
    </row>
    <row r="5" spans="1:11">
      <c r="A5" s="204"/>
      <c r="B5" s="204"/>
    </row>
    <row r="6" spans="1:11" ht="12.75" customHeight="1">
      <c r="A6" s="204"/>
      <c r="B6" s="797" t="s">
        <v>64</v>
      </c>
      <c r="C6" s="797" t="s">
        <v>92</v>
      </c>
      <c r="D6" s="797" t="s">
        <v>91</v>
      </c>
      <c r="E6" s="797" t="s">
        <v>90</v>
      </c>
      <c r="F6" s="797" t="s">
        <v>89</v>
      </c>
      <c r="G6" s="797" t="s">
        <v>88</v>
      </c>
      <c r="H6" s="797" t="s">
        <v>87</v>
      </c>
      <c r="I6" s="797" t="s">
        <v>86</v>
      </c>
      <c r="J6" s="797" t="s">
        <v>85</v>
      </c>
      <c r="K6" s="797" t="s">
        <v>84</v>
      </c>
    </row>
    <row r="7" spans="1:11" ht="63.75" customHeight="1">
      <c r="A7" s="203" t="s">
        <v>17</v>
      </c>
      <c r="B7" s="797"/>
      <c r="C7" s="797"/>
      <c r="D7" s="797"/>
      <c r="E7" s="797"/>
      <c r="F7" s="797"/>
      <c r="G7" s="797"/>
      <c r="H7" s="797"/>
      <c r="I7" s="797"/>
      <c r="J7" s="797"/>
      <c r="K7" s="797"/>
    </row>
    <row r="8" spans="1:11" s="200" customFormat="1" ht="15" customHeight="1">
      <c r="A8" s="202" t="s">
        <v>2</v>
      </c>
      <c r="B8" s="201">
        <v>47.734217060990133</v>
      </c>
      <c r="C8" s="201">
        <v>76.891481146800302</v>
      </c>
      <c r="D8" s="201">
        <v>68.012117972021741</v>
      </c>
      <c r="E8" s="201">
        <v>71.02863202545069</v>
      </c>
      <c r="F8" s="201">
        <v>56.605447317409727</v>
      </c>
      <c r="G8" s="201">
        <v>59.113545816733073</v>
      </c>
      <c r="H8" s="201">
        <v>19.596748200408264</v>
      </c>
      <c r="I8" s="201">
        <v>36.351319509896321</v>
      </c>
      <c r="J8" s="201">
        <v>40.821501014198788</v>
      </c>
      <c r="K8" s="201">
        <v>55.875831485587582</v>
      </c>
    </row>
    <row r="9" spans="1:11" ht="15" customHeight="1">
      <c r="A9" s="199" t="s">
        <v>1</v>
      </c>
      <c r="B9" s="198">
        <v>47.670247512602188</v>
      </c>
      <c r="C9" s="198">
        <v>77.832975295381317</v>
      </c>
      <c r="D9" s="198">
        <v>70.041960256511757</v>
      </c>
      <c r="E9" s="198">
        <v>73.169325389198534</v>
      </c>
      <c r="F9" s="198">
        <v>56.292076644225787</v>
      </c>
      <c r="G9" s="198">
        <v>64.476327116212346</v>
      </c>
      <c r="H9" s="198">
        <v>20.325322930850476</v>
      </c>
      <c r="I9" s="198">
        <v>36.714861341550133</v>
      </c>
      <c r="J9" s="198">
        <v>31.053105310531055</v>
      </c>
      <c r="K9" s="198">
        <v>0</v>
      </c>
    </row>
    <row r="10" spans="1:11" s="200" customFormat="1" ht="15" customHeight="1">
      <c r="A10" s="202" t="s">
        <v>3</v>
      </c>
      <c r="B10" s="201">
        <v>52.337201454355444</v>
      </c>
      <c r="C10" s="201">
        <v>71.133474576271183</v>
      </c>
      <c r="D10" s="201">
        <v>64.756486748994035</v>
      </c>
      <c r="E10" s="201">
        <v>72.603457307490842</v>
      </c>
      <c r="F10" s="201">
        <v>58.854241167214994</v>
      </c>
      <c r="G10" s="201">
        <v>43.101807802093248</v>
      </c>
      <c r="H10" s="201">
        <v>27.702776863132478</v>
      </c>
      <c r="I10" s="201">
        <v>36.215864759427831</v>
      </c>
      <c r="J10" s="201">
        <v>60</v>
      </c>
      <c r="K10" s="201">
        <v>66.25</v>
      </c>
    </row>
    <row r="11" spans="1:11" ht="15" customHeight="1">
      <c r="A11" s="199" t="s">
        <v>4</v>
      </c>
      <c r="B11" s="198">
        <v>56.840293369256102</v>
      </c>
      <c r="C11" s="198">
        <v>75.52640662754574</v>
      </c>
      <c r="D11" s="198">
        <v>68.815592203898049</v>
      </c>
      <c r="E11" s="198">
        <v>79.585798816568044</v>
      </c>
      <c r="F11" s="198">
        <v>58.870056497175142</v>
      </c>
      <c r="G11" s="198">
        <v>42.973523421588595</v>
      </c>
      <c r="H11" s="198">
        <v>30.040526849037484</v>
      </c>
      <c r="I11" s="198">
        <v>41.035120147874302</v>
      </c>
      <c r="J11" s="198">
        <v>49.78165938864629</v>
      </c>
      <c r="K11" s="198">
        <v>60.784313725490193</v>
      </c>
    </row>
    <row r="12" spans="1:11" s="200" customFormat="1" ht="15" customHeight="1">
      <c r="A12" s="202" t="s">
        <v>5</v>
      </c>
      <c r="B12" s="201">
        <v>47.499709943148858</v>
      </c>
      <c r="C12" s="201">
        <v>70.903010033444815</v>
      </c>
      <c r="D12" s="201">
        <v>69.347496206373293</v>
      </c>
      <c r="E12" s="201">
        <v>70.370370370370367</v>
      </c>
      <c r="F12" s="201">
        <v>55.425979915775834</v>
      </c>
      <c r="G12" s="201">
        <v>55.133079847908753</v>
      </c>
      <c r="H12" s="201">
        <v>22.80439121756487</v>
      </c>
      <c r="I12" s="201">
        <v>38.158730158730158</v>
      </c>
      <c r="J12" s="201">
        <v>0</v>
      </c>
      <c r="K12" s="201">
        <v>56.60377358490566</v>
      </c>
    </row>
    <row r="13" spans="1:11" ht="15" customHeight="1">
      <c r="A13" s="199" t="s">
        <v>6</v>
      </c>
      <c r="B13" s="198">
        <v>49.984512589052613</v>
      </c>
      <c r="C13" s="198">
        <v>66.077953714981732</v>
      </c>
      <c r="D13" s="198">
        <v>70.672601384767546</v>
      </c>
      <c r="E13" s="198">
        <v>68.313140726933824</v>
      </c>
      <c r="F13" s="198">
        <v>54.778116928856534</v>
      </c>
      <c r="G13" s="198">
        <v>59.510086455331411</v>
      </c>
      <c r="H13" s="198">
        <v>21.101139946640796</v>
      </c>
      <c r="I13" s="198">
        <v>35.4607250755287</v>
      </c>
      <c r="J13" s="198">
        <v>36.206896551724135</v>
      </c>
      <c r="K13" s="198">
        <v>30.726256983240223</v>
      </c>
    </row>
    <row r="14" spans="1:11" s="200" customFormat="1" ht="15" customHeight="1">
      <c r="A14" s="202" t="s">
        <v>7</v>
      </c>
      <c r="B14" s="201">
        <v>49.308634243617846</v>
      </c>
      <c r="C14" s="201">
        <v>76.853862860688807</v>
      </c>
      <c r="D14" s="201">
        <v>67.443214909726265</v>
      </c>
      <c r="E14" s="201">
        <v>73.090079817559854</v>
      </c>
      <c r="F14" s="201">
        <v>53.521621938356965</v>
      </c>
      <c r="G14" s="201">
        <v>52.235427277872105</v>
      </c>
      <c r="H14" s="201">
        <v>22.253308128544425</v>
      </c>
      <c r="I14" s="201">
        <v>36.190378077675902</v>
      </c>
      <c r="J14" s="201">
        <v>50.700741962077487</v>
      </c>
      <c r="K14" s="201">
        <v>0</v>
      </c>
    </row>
    <row r="15" spans="1:11" ht="15" customHeight="1">
      <c r="A15" s="199" t="s">
        <v>8</v>
      </c>
      <c r="B15" s="198">
        <v>49.106066693451183</v>
      </c>
      <c r="C15" s="198">
        <v>82.126696832579185</v>
      </c>
      <c r="D15" s="198">
        <v>65.730337078651687</v>
      </c>
      <c r="E15" s="198">
        <v>66.212871287128721</v>
      </c>
      <c r="F15" s="198">
        <v>52.871410736579271</v>
      </c>
      <c r="G15" s="198">
        <v>30.830039525691699</v>
      </c>
      <c r="H15" s="198">
        <v>20.343137254901961</v>
      </c>
      <c r="I15" s="198">
        <v>39.781271360218732</v>
      </c>
      <c r="J15" s="198">
        <v>39.402985074626869</v>
      </c>
      <c r="K15" s="198">
        <v>53.571428571428569</v>
      </c>
    </row>
    <row r="16" spans="1:11" s="200" customFormat="1" ht="15" customHeight="1">
      <c r="A16" s="202" t="s">
        <v>9</v>
      </c>
      <c r="B16" s="201">
        <v>48.933872614466345</v>
      </c>
      <c r="C16" s="201">
        <v>79.472857392215047</v>
      </c>
      <c r="D16" s="201">
        <v>72.782814347654707</v>
      </c>
      <c r="E16" s="201">
        <v>76.339004410838058</v>
      </c>
      <c r="F16" s="201">
        <v>54.943651389932377</v>
      </c>
      <c r="G16" s="201">
        <v>52.192362093352195</v>
      </c>
      <c r="H16" s="201">
        <v>20.129052565313188</v>
      </c>
      <c r="I16" s="201">
        <v>38.297872340425535</v>
      </c>
      <c r="J16" s="201">
        <v>38.004434589800447</v>
      </c>
      <c r="K16" s="201">
        <v>53.333333333333336</v>
      </c>
    </row>
    <row r="17" spans="1:11" ht="15" customHeight="1">
      <c r="A17" s="199" t="s">
        <v>10</v>
      </c>
      <c r="B17" s="198">
        <v>48.457149345672349</v>
      </c>
      <c r="C17" s="198">
        <v>71.302506177197316</v>
      </c>
      <c r="D17" s="198">
        <v>69.799054373522466</v>
      </c>
      <c r="E17" s="198">
        <v>75.319468804810825</v>
      </c>
      <c r="F17" s="198">
        <v>58.18152530459232</v>
      </c>
      <c r="G17" s="198">
        <v>49.556465370180824</v>
      </c>
      <c r="H17" s="198">
        <v>19.826311899482633</v>
      </c>
      <c r="I17" s="198">
        <v>34.959818371833215</v>
      </c>
      <c r="J17" s="198">
        <v>34.868943606036531</v>
      </c>
      <c r="K17" s="198">
        <v>0</v>
      </c>
    </row>
    <row r="18" spans="1:11" s="200" customFormat="1" ht="15" customHeight="1">
      <c r="A18" s="202" t="s">
        <v>11</v>
      </c>
      <c r="B18" s="201">
        <v>51.561664984264588</v>
      </c>
      <c r="C18" s="201">
        <v>74.29009976976208</v>
      </c>
      <c r="D18" s="201">
        <v>75.010761945759796</v>
      </c>
      <c r="E18" s="201">
        <v>76.930501930501933</v>
      </c>
      <c r="F18" s="201">
        <v>54.753049044200331</v>
      </c>
      <c r="G18" s="201">
        <v>50.231696014828543</v>
      </c>
      <c r="H18" s="201">
        <v>20.041357918318113</v>
      </c>
      <c r="I18" s="201">
        <v>39.100739897552643</v>
      </c>
      <c r="J18" s="201">
        <v>22.546419098143236</v>
      </c>
      <c r="K18" s="201">
        <v>0</v>
      </c>
    </row>
    <row r="19" spans="1:11" ht="15" customHeight="1">
      <c r="A19" s="199" t="s">
        <v>12</v>
      </c>
      <c r="B19" s="198">
        <v>49.858425121229473</v>
      </c>
      <c r="C19" s="198">
        <v>71.385347069637916</v>
      </c>
      <c r="D19" s="198">
        <v>68.980477223427329</v>
      </c>
      <c r="E19" s="198">
        <v>67.450271247739607</v>
      </c>
      <c r="F19" s="198">
        <v>54.888138935555389</v>
      </c>
      <c r="G19" s="198">
        <v>45.703182792312582</v>
      </c>
      <c r="H19" s="198">
        <v>15.364421819987426</v>
      </c>
      <c r="I19" s="198">
        <v>31.256830601092894</v>
      </c>
      <c r="J19" s="198">
        <v>31.630843852150868</v>
      </c>
      <c r="K19" s="758">
        <v>100</v>
      </c>
    </row>
    <row r="20" spans="1:11" s="200" customFormat="1" ht="15" customHeight="1">
      <c r="A20" s="202" t="s">
        <v>13</v>
      </c>
      <c r="B20" s="201">
        <v>48.227938217723718</v>
      </c>
      <c r="C20" s="201">
        <v>74.143771170493039</v>
      </c>
      <c r="D20" s="201">
        <v>64.747986877423202</v>
      </c>
      <c r="E20" s="201">
        <v>70.374848851269647</v>
      </c>
      <c r="F20" s="201">
        <v>56.918075422626792</v>
      </c>
      <c r="G20" s="201">
        <v>49.673913043478265</v>
      </c>
      <c r="H20" s="201">
        <v>20.812356979405035</v>
      </c>
      <c r="I20" s="201">
        <v>33.415964303420921</v>
      </c>
      <c r="J20" s="201">
        <v>50.458715596330272</v>
      </c>
      <c r="K20" s="201">
        <v>52.631578947368418</v>
      </c>
    </row>
    <row r="21" spans="1:11" ht="15" customHeight="1">
      <c r="A21" s="199" t="s">
        <v>14</v>
      </c>
      <c r="B21" s="198">
        <v>52.220937351200604</v>
      </c>
      <c r="C21" s="198">
        <v>72.469045884923517</v>
      </c>
      <c r="D21" s="198">
        <v>64.529616724738688</v>
      </c>
      <c r="E21" s="198">
        <v>66.449086161879904</v>
      </c>
      <c r="F21" s="198">
        <v>56.688326237956531</v>
      </c>
      <c r="G21" s="198">
        <v>57.45454545454546</v>
      </c>
      <c r="H21" s="198">
        <v>20.34090909090909</v>
      </c>
      <c r="I21" s="198">
        <v>41.325301204819276</v>
      </c>
      <c r="J21" s="198">
        <v>41.496598639455783</v>
      </c>
      <c r="K21" s="198">
        <v>0</v>
      </c>
    </row>
    <row r="22" spans="1:11" s="200" customFormat="1" ht="15" customHeight="1">
      <c r="A22" s="202" t="s">
        <v>15</v>
      </c>
      <c r="B22" s="201">
        <v>49.685701052074371</v>
      </c>
      <c r="C22" s="201">
        <v>72.780269058295971</v>
      </c>
      <c r="D22" s="201">
        <v>70.934256055363321</v>
      </c>
      <c r="E22" s="201">
        <v>70.794392523364493</v>
      </c>
      <c r="F22" s="201">
        <v>49.966040298845371</v>
      </c>
      <c r="G22" s="201">
        <v>50.756533700137553</v>
      </c>
      <c r="H22" s="201">
        <v>21.084618980832165</v>
      </c>
      <c r="I22" s="201">
        <v>36.345929100116869</v>
      </c>
      <c r="J22" s="201">
        <v>38.962962962962962</v>
      </c>
      <c r="K22" s="201">
        <v>56.140350877192979</v>
      </c>
    </row>
    <row r="23" spans="1:11" ht="15" customHeight="1">
      <c r="A23" s="199" t="s">
        <v>16</v>
      </c>
      <c r="B23" s="198">
        <v>50.71710526315789</v>
      </c>
      <c r="C23" s="198">
        <v>73.514563106796118</v>
      </c>
      <c r="D23" s="198">
        <v>67.893175074183972</v>
      </c>
      <c r="E23" s="198">
        <v>72.945891783567134</v>
      </c>
      <c r="F23" s="198">
        <v>56.808457085325948</v>
      </c>
      <c r="G23" s="198">
        <v>27.358490566037734</v>
      </c>
      <c r="H23" s="198">
        <v>23.137957512157666</v>
      </c>
      <c r="I23" s="198">
        <v>40.336134453781511</v>
      </c>
      <c r="J23" s="198">
        <v>31.578947368421051</v>
      </c>
      <c r="K23" s="198">
        <v>0</v>
      </c>
    </row>
    <row r="24" spans="1:11">
      <c r="A24" s="197" t="s">
        <v>0</v>
      </c>
      <c r="B24" s="217">
        <v>49.06926973873054</v>
      </c>
      <c r="C24" s="217">
        <v>74.582060658646682</v>
      </c>
      <c r="D24" s="217">
        <v>68.987655035922302</v>
      </c>
      <c r="E24" s="217">
        <v>73.382744474579297</v>
      </c>
      <c r="F24" s="217">
        <v>56.524505150664993</v>
      </c>
      <c r="G24" s="217">
        <v>52.220070202999104</v>
      </c>
      <c r="H24" s="217">
        <v>20.861493451835624</v>
      </c>
      <c r="I24" s="217">
        <v>36.038828007331517</v>
      </c>
      <c r="J24" s="217">
        <v>39.820272493007018</v>
      </c>
      <c r="K24" s="145">
        <v>53.94069963188268</v>
      </c>
    </row>
    <row r="25" spans="1:11" s="200" customFormat="1" ht="3.95" customHeight="1">
      <c r="A25" s="481"/>
      <c r="B25" s="480"/>
      <c r="C25" s="480"/>
      <c r="D25" s="480"/>
      <c r="E25" s="480"/>
      <c r="F25" s="480"/>
      <c r="G25" s="480"/>
      <c r="H25" s="480"/>
      <c r="I25" s="480"/>
      <c r="J25" s="480"/>
      <c r="K25" s="480"/>
    </row>
    <row r="26" spans="1:11" ht="15" customHeight="1">
      <c r="A26" s="294" t="s">
        <v>133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</row>
    <row r="27" spans="1:11" ht="25.5" customHeight="1">
      <c r="A27" s="353" t="s">
        <v>149</v>
      </c>
      <c r="B27" s="217">
        <v>48.530831678374525</v>
      </c>
      <c r="C27" s="217">
        <v>73.93079100665571</v>
      </c>
      <c r="D27" s="217">
        <v>68.20068451047419</v>
      </c>
      <c r="E27" s="217">
        <v>71.556497817020301</v>
      </c>
      <c r="F27" s="217">
        <v>56.175138010434097</v>
      </c>
      <c r="G27" s="217">
        <v>52.377252859442244</v>
      </c>
      <c r="H27" s="217">
        <v>20.673696906424031</v>
      </c>
      <c r="I27" s="217">
        <v>36.183533074756987</v>
      </c>
      <c r="J27" s="217">
        <v>43.415524421272863</v>
      </c>
      <c r="K27" s="145">
        <v>56.735571301218165</v>
      </c>
    </row>
    <row r="28" spans="1:11" ht="15" customHeight="1">
      <c r="A28" s="196" t="s">
        <v>29</v>
      </c>
      <c r="B28" s="217">
        <v>53.865503659730585</v>
      </c>
      <c r="C28" s="217">
        <v>78.166813642655271</v>
      </c>
      <c r="D28" s="217">
        <v>63.786904180343249</v>
      </c>
      <c r="E28" s="217">
        <v>75.29794560645783</v>
      </c>
      <c r="F28" s="217">
        <v>57.263995005998638</v>
      </c>
      <c r="G28" s="217">
        <v>48.799920999479525</v>
      </c>
      <c r="H28" s="217">
        <v>24.440058471521699</v>
      </c>
      <c r="I28" s="217">
        <v>37.25041255619319</v>
      </c>
      <c r="J28" s="217">
        <v>48.29627809833233</v>
      </c>
      <c r="K28" s="194" t="s">
        <v>45</v>
      </c>
    </row>
    <row r="29" spans="1:11" s="190" customFormat="1" ht="25.5" customHeight="1">
      <c r="A29" s="192"/>
      <c r="B29" s="192"/>
      <c r="C29" s="191"/>
      <c r="D29" s="191"/>
      <c r="E29" s="191"/>
      <c r="F29" s="191"/>
      <c r="G29" s="191"/>
      <c r="H29" s="191"/>
      <c r="I29" s="191"/>
      <c r="J29" s="191"/>
      <c r="K29" s="191"/>
    </row>
    <row r="30" spans="1:11">
      <c r="A30" s="189" t="s">
        <v>131</v>
      </c>
      <c r="B30" s="188"/>
    </row>
  </sheetData>
  <mergeCells count="10">
    <mergeCell ref="K6:K7"/>
    <mergeCell ref="H6:H7"/>
    <mergeCell ref="G6:G7"/>
    <mergeCell ref="F6:F7"/>
    <mergeCell ref="B6:B7"/>
    <mergeCell ref="I6:I7"/>
    <mergeCell ref="C6:C7"/>
    <mergeCell ref="J6:J7"/>
    <mergeCell ref="E6:E7"/>
    <mergeCell ref="D6:D7"/>
  </mergeCells>
  <conditionalFormatting sqref="K28">
    <cfRule type="expression" dxfId="51" priority="6" stopIfTrue="1">
      <formula>#REF!=1</formula>
    </cfRule>
  </conditionalFormatting>
  <conditionalFormatting sqref="B28:J28">
    <cfRule type="expression" dxfId="50" priority="7" stopIfTrue="1">
      <formula>#REF!=1</formula>
    </cfRule>
  </conditionalFormatting>
  <conditionalFormatting sqref="B27:J27">
    <cfRule type="expression" dxfId="49" priority="5" stopIfTrue="1">
      <formula>#REF!=1</formula>
    </cfRule>
  </conditionalFormatting>
  <conditionalFormatting sqref="B24:J24">
    <cfRule type="expression" dxfId="48" priority="3" stopIfTrue="1">
      <formula>#REF!=1</formula>
    </cfRule>
  </conditionalFormatting>
  <conditionalFormatting sqref="K27">
    <cfRule type="expression" dxfId="47" priority="2" stopIfTrue="1">
      <formula>#REF!=1</formula>
    </cfRule>
  </conditionalFormatting>
  <conditionalFormatting sqref="K24">
    <cfRule type="expression" dxfId="46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&amp;C&amp;8-31-</oddHeader>
    <oddFooter>&amp;C&amp;8Statistische Ämter des Bundes und der Länder, Internationale Bildungsindikatoren, 2016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zoomScaleNormal="100" workbookViewId="0">
      <pane xSplit="2" ySplit="10" topLeftCell="C11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RowHeight="12.75"/>
  <cols>
    <col min="1" max="1" width="24" style="483" customWidth="1"/>
    <col min="2" max="2" width="8.5703125" style="484" customWidth="1"/>
    <col min="3" max="3" width="10.42578125" style="483" customWidth="1"/>
    <col min="4" max="5" width="10.7109375" style="483" customWidth="1"/>
    <col min="6" max="7" width="12.7109375" style="483" customWidth="1"/>
    <col min="8" max="8" width="13.7109375" style="483" customWidth="1"/>
    <col min="9" max="10" width="11.7109375" style="483" customWidth="1"/>
    <col min="11" max="11" width="12.7109375" style="483" customWidth="1"/>
    <col min="12" max="16384" width="11.42578125" style="482"/>
  </cols>
  <sheetData>
    <row r="1" spans="1:11" ht="12.75" customHeight="1">
      <c r="A1" s="697" t="s">
        <v>396</v>
      </c>
      <c r="B1" s="499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.75" customHeight="1">
      <c r="A2" s="182"/>
      <c r="B2" s="499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5.75">
      <c r="A3" s="186" t="s">
        <v>223</v>
      </c>
      <c r="B3" s="501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5" customHeight="1">
      <c r="A4" s="185" t="s">
        <v>470</v>
      </c>
      <c r="B4" s="500"/>
      <c r="C4" s="183"/>
      <c r="D4" s="184"/>
      <c r="E4" s="183"/>
      <c r="F4" s="183"/>
      <c r="G4" s="183"/>
      <c r="H4" s="183"/>
      <c r="I4" s="183"/>
      <c r="J4" s="183"/>
      <c r="K4" s="183"/>
    </row>
    <row r="5" spans="1:11" ht="15" customHeight="1">
      <c r="A5" s="185" t="s">
        <v>471</v>
      </c>
      <c r="B5" s="500"/>
      <c r="C5" s="183"/>
      <c r="D5" s="184"/>
      <c r="E5" s="183"/>
      <c r="F5" s="183"/>
      <c r="G5" s="183"/>
      <c r="H5" s="183"/>
      <c r="I5" s="183"/>
      <c r="J5" s="183"/>
      <c r="K5" s="183"/>
    </row>
    <row r="6" spans="1:11" ht="12.75" customHeight="1">
      <c r="A6" s="182"/>
      <c r="B6" s="499"/>
      <c r="C6" s="154"/>
      <c r="D6" s="154"/>
      <c r="E6" s="154"/>
      <c r="F6" s="154"/>
      <c r="G6" s="154"/>
      <c r="H6" s="154"/>
      <c r="I6" s="154"/>
      <c r="J6" s="154"/>
      <c r="K6" s="154"/>
    </row>
    <row r="7" spans="1:11" s="498" customFormat="1" ht="12.75" customHeight="1">
      <c r="A7" s="182"/>
      <c r="B7" s="766"/>
      <c r="C7" s="809" t="s">
        <v>217</v>
      </c>
      <c r="D7" s="810"/>
      <c r="E7" s="810"/>
      <c r="F7" s="810"/>
      <c r="G7" s="810"/>
      <c r="H7" s="811"/>
      <c r="I7" s="809" t="s">
        <v>216</v>
      </c>
      <c r="J7" s="810"/>
      <c r="K7" s="811"/>
    </row>
    <row r="8" spans="1:11" ht="51" customHeight="1">
      <c r="A8" s="180"/>
      <c r="B8" s="497"/>
      <c r="C8" s="178" t="s">
        <v>40</v>
      </c>
      <c r="D8" s="179" t="s">
        <v>78</v>
      </c>
      <c r="E8" s="179"/>
      <c r="F8" s="179"/>
      <c r="G8" s="178" t="s">
        <v>77</v>
      </c>
      <c r="H8" s="178" t="s">
        <v>215</v>
      </c>
      <c r="I8" s="177"/>
      <c r="J8" s="176"/>
      <c r="K8" s="175"/>
    </row>
    <row r="9" spans="1:11" ht="12.75" customHeight="1">
      <c r="A9" s="173"/>
      <c r="B9" s="496"/>
      <c r="C9" s="172"/>
      <c r="D9" s="172" t="s">
        <v>75</v>
      </c>
      <c r="E9" s="172" t="s">
        <v>74</v>
      </c>
      <c r="F9" s="172" t="s">
        <v>73</v>
      </c>
      <c r="G9" s="172" t="s">
        <v>76</v>
      </c>
      <c r="H9" s="172"/>
      <c r="I9" s="172" t="s">
        <v>75</v>
      </c>
      <c r="J9" s="172" t="s">
        <v>74</v>
      </c>
      <c r="K9" s="172" t="s">
        <v>73</v>
      </c>
    </row>
    <row r="10" spans="1:11" ht="25.5" customHeight="1">
      <c r="A10" s="171" t="s">
        <v>17</v>
      </c>
      <c r="B10" s="495" t="s">
        <v>222</v>
      </c>
      <c r="C10" s="170" t="s">
        <v>54</v>
      </c>
      <c r="D10" s="170" t="s">
        <v>53</v>
      </c>
      <c r="E10" s="170" t="s">
        <v>72</v>
      </c>
      <c r="F10" s="170" t="s">
        <v>71</v>
      </c>
      <c r="G10" s="170" t="s">
        <v>52</v>
      </c>
      <c r="H10" s="170" t="s">
        <v>51</v>
      </c>
      <c r="I10" s="170" t="s">
        <v>469</v>
      </c>
      <c r="J10" s="170" t="s">
        <v>492</v>
      </c>
      <c r="K10" s="170" t="s">
        <v>491</v>
      </c>
    </row>
    <row r="11" spans="1:11" ht="15" customHeight="1">
      <c r="A11" s="169" t="s">
        <v>2</v>
      </c>
      <c r="B11" s="494">
        <v>2006</v>
      </c>
      <c r="C11" s="168">
        <v>1.4998232687572865E-2</v>
      </c>
      <c r="D11" s="168">
        <v>28.72717531731702</v>
      </c>
      <c r="E11" s="168">
        <v>14.824490443848442</v>
      </c>
      <c r="F11" s="168">
        <v>13.902684873468576</v>
      </c>
      <c r="G11" s="168">
        <v>26.621106968073452</v>
      </c>
      <c r="H11" s="759" t="s">
        <v>45</v>
      </c>
      <c r="I11" s="168">
        <v>52.991677472518475</v>
      </c>
      <c r="J11" s="168">
        <v>39.073994366362328</v>
      </c>
      <c r="K11" s="168">
        <v>13.917683106156149</v>
      </c>
    </row>
    <row r="12" spans="1:11" ht="15" customHeight="1">
      <c r="A12" s="169"/>
      <c r="B12" s="494">
        <v>2010</v>
      </c>
      <c r="C12" s="168">
        <v>1.5401596702114492E-2</v>
      </c>
      <c r="D12" s="168">
        <v>45.677516549201954</v>
      </c>
      <c r="E12" s="168">
        <v>36.379224101749784</v>
      </c>
      <c r="F12" s="168">
        <v>9.2982924474521731</v>
      </c>
      <c r="G12" s="168">
        <v>21.189648463586146</v>
      </c>
      <c r="H12" s="759" t="s">
        <v>45</v>
      </c>
      <c r="I12" s="168">
        <v>59.811510139563538</v>
      </c>
      <c r="J12" s="168">
        <v>50.497816095409249</v>
      </c>
      <c r="K12" s="168">
        <v>9.3136940441542873</v>
      </c>
    </row>
    <row r="13" spans="1:11" ht="15" customHeight="1">
      <c r="A13" s="169"/>
      <c r="B13" s="494">
        <v>2014</v>
      </c>
      <c r="C13" s="168">
        <v>1.4905774653755539E-2</v>
      </c>
      <c r="D13" s="168">
        <v>56.599466420180065</v>
      </c>
      <c r="E13" s="168">
        <v>46.494717272763893</v>
      </c>
      <c r="F13" s="168">
        <v>10.104749147416172</v>
      </c>
      <c r="G13" s="168">
        <v>27.033160129107657</v>
      </c>
      <c r="H13" s="759" t="s">
        <v>45</v>
      </c>
      <c r="I13" s="168">
        <v>68.686485257050549</v>
      </c>
      <c r="J13" s="168">
        <v>58.566830334980615</v>
      </c>
      <c r="K13" s="168">
        <v>10.119654922069927</v>
      </c>
    </row>
    <row r="14" spans="1:11" ht="15" customHeight="1">
      <c r="A14" s="167" t="s">
        <v>1</v>
      </c>
      <c r="B14" s="492">
        <v>2006</v>
      </c>
      <c r="C14" s="166">
        <v>9.7919007802324945E-2</v>
      </c>
      <c r="D14" s="166">
        <v>20.540350852285499</v>
      </c>
      <c r="E14" s="166">
        <v>14.295419407669481</v>
      </c>
      <c r="F14" s="166">
        <v>6.2449314446160171</v>
      </c>
      <c r="G14" s="166">
        <v>23.674644444287335</v>
      </c>
      <c r="H14" s="760" t="s">
        <v>45</v>
      </c>
      <c r="I14" s="166">
        <v>42.54686889046986</v>
      </c>
      <c r="J14" s="166">
        <v>36.20401843805152</v>
      </c>
      <c r="K14" s="166">
        <v>6.3428504524183422</v>
      </c>
    </row>
    <row r="15" spans="1:11" ht="15" customHeight="1">
      <c r="A15" s="167"/>
      <c r="B15" s="492">
        <v>2010</v>
      </c>
      <c r="C15" s="166">
        <v>9.7776654563633714E-2</v>
      </c>
      <c r="D15" s="166">
        <v>33.823106821144599</v>
      </c>
      <c r="E15" s="166">
        <v>26.907631451110664</v>
      </c>
      <c r="F15" s="166">
        <v>6.9154753700339375</v>
      </c>
      <c r="G15" s="166">
        <v>19.747779683349783</v>
      </c>
      <c r="H15" s="760" t="s">
        <v>45</v>
      </c>
      <c r="I15" s="166">
        <v>47.80266755414376</v>
      </c>
      <c r="J15" s="166">
        <v>40.78941552954619</v>
      </c>
      <c r="K15" s="166">
        <v>7.0132520245975716</v>
      </c>
    </row>
    <row r="16" spans="1:11" ht="15" customHeight="1">
      <c r="A16" s="167"/>
      <c r="B16" s="492">
        <v>2014</v>
      </c>
      <c r="C16" s="166">
        <v>9.4359208215176266E-2</v>
      </c>
      <c r="D16" s="166">
        <v>43.570331267851202</v>
      </c>
      <c r="E16" s="166">
        <v>36.053259395451093</v>
      </c>
      <c r="F16" s="166">
        <v>7.5170718724001064</v>
      </c>
      <c r="G16" s="166">
        <v>27.947379266826005</v>
      </c>
      <c r="H16" s="760" t="s">
        <v>45</v>
      </c>
      <c r="I16" s="166">
        <v>56.485999795641426</v>
      </c>
      <c r="J16" s="166">
        <v>48.874568715026143</v>
      </c>
      <c r="K16" s="166">
        <v>7.611431080615283</v>
      </c>
    </row>
    <row r="17" spans="1:11" ht="15" customHeight="1">
      <c r="A17" s="169" t="s">
        <v>3</v>
      </c>
      <c r="B17" s="494">
        <v>2006</v>
      </c>
      <c r="C17" s="168">
        <v>0</v>
      </c>
      <c r="D17" s="168">
        <v>24.854347820217072</v>
      </c>
      <c r="E17" s="168">
        <v>20.035220465937027</v>
      </c>
      <c r="F17" s="168">
        <v>4.819127354280047</v>
      </c>
      <c r="G17" s="168">
        <v>32.074377585800946</v>
      </c>
      <c r="H17" s="759" t="s">
        <v>45</v>
      </c>
      <c r="I17" s="168">
        <v>51.667158892923439</v>
      </c>
      <c r="J17" s="168">
        <v>46.84803153864339</v>
      </c>
      <c r="K17" s="168">
        <v>4.819127354280047</v>
      </c>
    </row>
    <row r="18" spans="1:11" ht="15" customHeight="1">
      <c r="A18" s="169"/>
      <c r="B18" s="494">
        <v>2010</v>
      </c>
      <c r="C18" s="168">
        <v>0</v>
      </c>
      <c r="D18" s="168">
        <v>44.530882959222041</v>
      </c>
      <c r="E18" s="168">
        <v>38.489543000186671</v>
      </c>
      <c r="F18" s="168">
        <v>6.0413399590353656</v>
      </c>
      <c r="G18" s="168">
        <v>39.496243418531222</v>
      </c>
      <c r="H18" s="759" t="s">
        <v>45</v>
      </c>
      <c r="I18" s="168">
        <v>66.843623211612567</v>
      </c>
      <c r="J18" s="168">
        <v>60.802283252577197</v>
      </c>
      <c r="K18" s="168">
        <v>6.0413399590353656</v>
      </c>
    </row>
    <row r="19" spans="1:11" ht="15" customHeight="1">
      <c r="A19" s="169"/>
      <c r="B19" s="494">
        <v>2014</v>
      </c>
      <c r="C19" s="168">
        <v>0</v>
      </c>
      <c r="D19" s="168">
        <v>63.901146587462321</v>
      </c>
      <c r="E19" s="168">
        <v>54.71050938650729</v>
      </c>
      <c r="F19" s="168">
        <v>9.1906372009550292</v>
      </c>
      <c r="G19" s="168">
        <v>48.489408233337883</v>
      </c>
      <c r="H19" s="759" t="s">
        <v>45</v>
      </c>
      <c r="I19" s="168">
        <v>85.681338948048335</v>
      </c>
      <c r="J19" s="168">
        <v>76.490701747093311</v>
      </c>
      <c r="K19" s="168">
        <v>9.1906372009550292</v>
      </c>
    </row>
    <row r="20" spans="1:11" ht="15" customHeight="1">
      <c r="A20" s="167" t="s">
        <v>4</v>
      </c>
      <c r="B20" s="492">
        <v>2006</v>
      </c>
      <c r="C20" s="166">
        <v>0</v>
      </c>
      <c r="D20" s="166">
        <v>15.58692210899525</v>
      </c>
      <c r="E20" s="166">
        <v>13.228105254841457</v>
      </c>
      <c r="F20" s="166">
        <v>2.3588168541537922</v>
      </c>
      <c r="G20" s="166">
        <v>12.684759448882717</v>
      </c>
      <c r="H20" s="760" t="s">
        <v>45</v>
      </c>
      <c r="I20" s="166">
        <v>25.270838320815251</v>
      </c>
      <c r="J20" s="166">
        <v>22.912021466661461</v>
      </c>
      <c r="K20" s="166">
        <v>2.3588168541537922</v>
      </c>
    </row>
    <row r="21" spans="1:11" ht="15" customHeight="1">
      <c r="A21" s="167"/>
      <c r="B21" s="492">
        <v>2010</v>
      </c>
      <c r="C21" s="166">
        <v>0</v>
      </c>
      <c r="D21" s="166">
        <v>29.293515562624805</v>
      </c>
      <c r="E21" s="166">
        <v>23.943522190893514</v>
      </c>
      <c r="F21" s="166">
        <v>5.3499933717312889</v>
      </c>
      <c r="G21" s="166">
        <v>19.412356964207071</v>
      </c>
      <c r="H21" s="760" t="s">
        <v>45</v>
      </c>
      <c r="I21" s="166">
        <v>39.051808536425455</v>
      </c>
      <c r="J21" s="166">
        <v>33.701815164694167</v>
      </c>
      <c r="K21" s="166">
        <v>5.3499933717312889</v>
      </c>
    </row>
    <row r="22" spans="1:11" ht="15" customHeight="1">
      <c r="A22" s="167"/>
      <c r="B22" s="492">
        <v>2014</v>
      </c>
      <c r="C22" s="166">
        <v>0</v>
      </c>
      <c r="D22" s="166">
        <v>40.614873669292479</v>
      </c>
      <c r="E22" s="166">
        <v>31.373476238112804</v>
      </c>
      <c r="F22" s="166">
        <v>9.2413974311796725</v>
      </c>
      <c r="G22" s="166">
        <v>28.017038417999789</v>
      </c>
      <c r="H22" s="760" t="s">
        <v>45</v>
      </c>
      <c r="I22" s="166">
        <v>53.033362946497093</v>
      </c>
      <c r="J22" s="166">
        <v>43.791965515317422</v>
      </c>
      <c r="K22" s="166">
        <v>9.2413974311796725</v>
      </c>
    </row>
    <row r="23" spans="1:11" ht="15" customHeight="1">
      <c r="A23" s="169" t="s">
        <v>5</v>
      </c>
      <c r="B23" s="494">
        <v>2006</v>
      </c>
      <c r="C23" s="168">
        <v>0</v>
      </c>
      <c r="D23" s="168">
        <v>49.61946717037884</v>
      </c>
      <c r="E23" s="168">
        <v>44.723297264435061</v>
      </c>
      <c r="F23" s="168">
        <v>4.8961699059437773</v>
      </c>
      <c r="G23" s="168">
        <v>22.172857218921315</v>
      </c>
      <c r="H23" s="759" t="s">
        <v>45</v>
      </c>
      <c r="I23" s="168">
        <v>66.333239829577821</v>
      </c>
      <c r="J23" s="168">
        <v>61.437069923634041</v>
      </c>
      <c r="K23" s="168">
        <v>4.8961699059437773</v>
      </c>
    </row>
    <row r="24" spans="1:11" ht="15" customHeight="1">
      <c r="A24" s="169"/>
      <c r="B24" s="494">
        <v>2010</v>
      </c>
      <c r="C24" s="168">
        <v>0</v>
      </c>
      <c r="D24" s="168">
        <v>65.740902144371873</v>
      </c>
      <c r="E24" s="168">
        <v>59.7172859152939</v>
      </c>
      <c r="F24" s="168">
        <v>6.023616229077974</v>
      </c>
      <c r="G24" s="168">
        <v>25.153088740493708</v>
      </c>
      <c r="H24" s="759" t="s">
        <v>45</v>
      </c>
      <c r="I24" s="168">
        <v>75.787903407107663</v>
      </c>
      <c r="J24" s="168">
        <v>69.76428717802969</v>
      </c>
      <c r="K24" s="168">
        <v>6.023616229077974</v>
      </c>
    </row>
    <row r="25" spans="1:11" ht="15" customHeight="1">
      <c r="A25" s="169"/>
      <c r="B25" s="494">
        <v>2014</v>
      </c>
      <c r="C25" s="168">
        <v>0</v>
      </c>
      <c r="D25" s="168">
        <v>75.743969072056601</v>
      </c>
      <c r="E25" s="168">
        <v>70.994814891363234</v>
      </c>
      <c r="F25" s="168">
        <v>4.7491541806933677</v>
      </c>
      <c r="G25" s="168">
        <v>28.763934987017599</v>
      </c>
      <c r="H25" s="759" t="s">
        <v>45</v>
      </c>
      <c r="I25" s="168">
        <v>82.34689293349463</v>
      </c>
      <c r="J25" s="168">
        <v>77.597738752801263</v>
      </c>
      <c r="K25" s="168">
        <v>4.7491541806933677</v>
      </c>
    </row>
    <row r="26" spans="1:11" ht="15" customHeight="1">
      <c r="A26" s="167" t="s">
        <v>6</v>
      </c>
      <c r="B26" s="492">
        <v>2006</v>
      </c>
      <c r="C26" s="166">
        <v>0</v>
      </c>
      <c r="D26" s="166">
        <v>32.424562526634148</v>
      </c>
      <c r="E26" s="166">
        <v>26.206936443645244</v>
      </c>
      <c r="F26" s="166">
        <v>6.2176260829889003</v>
      </c>
      <c r="G26" s="166">
        <v>30.886308223779864</v>
      </c>
      <c r="H26" s="760" t="s">
        <v>45</v>
      </c>
      <c r="I26" s="166">
        <v>60.714675176811241</v>
      </c>
      <c r="J26" s="166">
        <v>54.497049093822341</v>
      </c>
      <c r="K26" s="166">
        <v>6.2176260829889003</v>
      </c>
    </row>
    <row r="27" spans="1:11" ht="15" customHeight="1">
      <c r="A27" s="167"/>
      <c r="B27" s="492">
        <v>2010</v>
      </c>
      <c r="C27" s="166">
        <v>0</v>
      </c>
      <c r="D27" s="166">
        <v>60.660938673459476</v>
      </c>
      <c r="E27" s="166">
        <v>53.814226427561699</v>
      </c>
      <c r="F27" s="166">
        <v>6.8467122458977752</v>
      </c>
      <c r="G27" s="166">
        <v>24.303239203207248</v>
      </c>
      <c r="H27" s="760" t="s">
        <v>45</v>
      </c>
      <c r="I27" s="166">
        <v>75.746923770166418</v>
      </c>
      <c r="J27" s="166">
        <v>68.900211524268641</v>
      </c>
      <c r="K27" s="166">
        <v>6.8467122458977752</v>
      </c>
    </row>
    <row r="28" spans="1:11" ht="15" customHeight="1">
      <c r="A28" s="167"/>
      <c r="B28" s="492">
        <v>2014</v>
      </c>
      <c r="C28" s="166">
        <v>0</v>
      </c>
      <c r="D28" s="166">
        <v>78.174014078784253</v>
      </c>
      <c r="E28" s="166">
        <v>65.477181608271422</v>
      </c>
      <c r="F28" s="166">
        <v>12.696832470512836</v>
      </c>
      <c r="G28" s="166">
        <v>32.172082061721625</v>
      </c>
      <c r="H28" s="760" t="s">
        <v>45</v>
      </c>
      <c r="I28" s="166">
        <v>91.079099457817648</v>
      </c>
      <c r="J28" s="166">
        <v>78.382266987304817</v>
      </c>
      <c r="K28" s="166">
        <v>12.696832470512836</v>
      </c>
    </row>
    <row r="29" spans="1:11" ht="15" customHeight="1">
      <c r="A29" s="169" t="s">
        <v>7</v>
      </c>
      <c r="B29" s="494">
        <v>2006</v>
      </c>
      <c r="C29" s="168">
        <v>0</v>
      </c>
      <c r="D29" s="168">
        <v>27.136554645418066</v>
      </c>
      <c r="E29" s="168">
        <v>20.801872814867579</v>
      </c>
      <c r="F29" s="168">
        <v>6.3346818305504851</v>
      </c>
      <c r="G29" s="168">
        <v>27.040233986619072</v>
      </c>
      <c r="H29" s="759" t="s">
        <v>45</v>
      </c>
      <c r="I29" s="168">
        <v>51.879725025630584</v>
      </c>
      <c r="J29" s="168">
        <v>45.545043195080098</v>
      </c>
      <c r="K29" s="168">
        <v>6.3346818305504851</v>
      </c>
    </row>
    <row r="30" spans="1:11" ht="15" customHeight="1">
      <c r="A30" s="169"/>
      <c r="B30" s="494">
        <v>2010</v>
      </c>
      <c r="C30" s="168">
        <v>0</v>
      </c>
      <c r="D30" s="168">
        <v>43.959131066517621</v>
      </c>
      <c r="E30" s="168">
        <v>36.00538977864057</v>
      </c>
      <c r="F30" s="168">
        <v>7.9537412878770537</v>
      </c>
      <c r="G30" s="168">
        <v>24.1687775387567</v>
      </c>
      <c r="H30" s="759" t="s">
        <v>45</v>
      </c>
      <c r="I30" s="168">
        <v>59.47439131237131</v>
      </c>
      <c r="J30" s="168">
        <v>51.520650024494259</v>
      </c>
      <c r="K30" s="168">
        <v>7.9537412878770537</v>
      </c>
    </row>
    <row r="31" spans="1:11" ht="15" customHeight="1">
      <c r="A31" s="169"/>
      <c r="B31" s="494">
        <v>2014</v>
      </c>
      <c r="C31" s="168">
        <v>0</v>
      </c>
      <c r="D31" s="168">
        <v>56.008520553391755</v>
      </c>
      <c r="E31" s="168">
        <v>46.978178424973912</v>
      </c>
      <c r="F31" s="168">
        <v>9.0303421284178427</v>
      </c>
      <c r="G31" s="168">
        <v>31.839208694106887</v>
      </c>
      <c r="H31" s="759" t="s">
        <v>45</v>
      </c>
      <c r="I31" s="168">
        <v>70.064565609012192</v>
      </c>
      <c r="J31" s="168">
        <v>61.034223480594356</v>
      </c>
      <c r="K31" s="168">
        <v>9.0303421284178427</v>
      </c>
    </row>
    <row r="32" spans="1:11" ht="15" customHeight="1">
      <c r="A32" s="167" t="s">
        <v>8</v>
      </c>
      <c r="B32" s="492">
        <v>2006</v>
      </c>
      <c r="C32" s="166">
        <v>0</v>
      </c>
      <c r="D32" s="166">
        <v>13.626582117024206</v>
      </c>
      <c r="E32" s="166">
        <v>10.903112814390502</v>
      </c>
      <c r="F32" s="166">
        <v>2.7234693026337053</v>
      </c>
      <c r="G32" s="166">
        <v>17.701385629886524</v>
      </c>
      <c r="H32" s="760" t="s">
        <v>45</v>
      </c>
      <c r="I32" s="166">
        <v>28.965221967233841</v>
      </c>
      <c r="J32" s="166">
        <v>26.241752664600135</v>
      </c>
      <c r="K32" s="166">
        <v>2.7234693026337053</v>
      </c>
    </row>
    <row r="33" spans="1:11" ht="15" customHeight="1">
      <c r="A33" s="167"/>
      <c r="B33" s="492">
        <v>2010</v>
      </c>
      <c r="C33" s="166">
        <v>0</v>
      </c>
      <c r="D33" s="166">
        <v>29.603193697794435</v>
      </c>
      <c r="E33" s="166">
        <v>24.113942655132259</v>
      </c>
      <c r="F33" s="166">
        <v>5.4892510426621763</v>
      </c>
      <c r="G33" s="166">
        <v>19.964780244799954</v>
      </c>
      <c r="H33" s="760" t="s">
        <v>45</v>
      </c>
      <c r="I33" s="166">
        <v>43.798527348696098</v>
      </c>
      <c r="J33" s="166">
        <v>38.309276306033922</v>
      </c>
      <c r="K33" s="166">
        <v>5.4892510426621763</v>
      </c>
    </row>
    <row r="34" spans="1:11" ht="15" customHeight="1">
      <c r="A34" s="167"/>
      <c r="B34" s="492">
        <v>2014</v>
      </c>
      <c r="C34" s="166">
        <v>0</v>
      </c>
      <c r="D34" s="166">
        <v>41.145367803609183</v>
      </c>
      <c r="E34" s="166">
        <v>34.943939651758768</v>
      </c>
      <c r="F34" s="166">
        <v>6.2014281518504131</v>
      </c>
      <c r="G34" s="166">
        <v>31.07603050680094</v>
      </c>
      <c r="H34" s="760" t="s">
        <v>45</v>
      </c>
      <c r="I34" s="166">
        <v>58.447889450649029</v>
      </c>
      <c r="J34" s="166">
        <v>52.246461298798614</v>
      </c>
      <c r="K34" s="166">
        <v>6.2014281518504131</v>
      </c>
    </row>
    <row r="35" spans="1:11" ht="15" customHeight="1">
      <c r="A35" s="169" t="s">
        <v>9</v>
      </c>
      <c r="B35" s="494">
        <v>2006</v>
      </c>
      <c r="C35" s="168">
        <v>0</v>
      </c>
      <c r="D35" s="168">
        <v>22.338640233750816</v>
      </c>
      <c r="E35" s="168">
        <v>16.294281171361611</v>
      </c>
      <c r="F35" s="168">
        <v>6.0443590623892058</v>
      </c>
      <c r="G35" s="168">
        <v>14.441094241674307</v>
      </c>
      <c r="H35" s="759" t="s">
        <v>45</v>
      </c>
      <c r="I35" s="168">
        <v>34.849265774505184</v>
      </c>
      <c r="J35" s="168">
        <v>28.804906712115976</v>
      </c>
      <c r="K35" s="168">
        <v>6.0443590623892058</v>
      </c>
    </row>
    <row r="36" spans="1:11" ht="15" customHeight="1">
      <c r="A36" s="169"/>
      <c r="B36" s="494">
        <v>2010</v>
      </c>
      <c r="C36" s="168">
        <v>0</v>
      </c>
      <c r="D36" s="168">
        <v>32.097133456218415</v>
      </c>
      <c r="E36" s="168">
        <v>25.466686202268086</v>
      </c>
      <c r="F36" s="168">
        <v>6.6304472539503321</v>
      </c>
      <c r="G36" s="168">
        <v>14.398505181072602</v>
      </c>
      <c r="H36" s="759" t="s">
        <v>45</v>
      </c>
      <c r="I36" s="168">
        <v>40.107849944881835</v>
      </c>
      <c r="J36" s="168">
        <v>33.477402690931505</v>
      </c>
      <c r="K36" s="168">
        <v>6.6304472539503321</v>
      </c>
    </row>
    <row r="37" spans="1:11" ht="15" customHeight="1">
      <c r="A37" s="169"/>
      <c r="B37" s="494">
        <v>2014</v>
      </c>
      <c r="C37" s="168">
        <v>0</v>
      </c>
      <c r="D37" s="168">
        <v>39.690811034485606</v>
      </c>
      <c r="E37" s="168">
        <v>32.882324854120746</v>
      </c>
      <c r="F37" s="168">
        <v>6.8084861803648611</v>
      </c>
      <c r="G37" s="168">
        <v>18.096406989528255</v>
      </c>
      <c r="H37" s="759" t="s">
        <v>45</v>
      </c>
      <c r="I37" s="168">
        <v>46.118954046763996</v>
      </c>
      <c r="J37" s="168">
        <v>39.310467866399136</v>
      </c>
      <c r="K37" s="168">
        <v>6.8084861803648611</v>
      </c>
    </row>
    <row r="38" spans="1:11" ht="15" customHeight="1">
      <c r="A38" s="167" t="s">
        <v>10</v>
      </c>
      <c r="B38" s="492">
        <v>2006</v>
      </c>
      <c r="C38" s="166">
        <v>6.1089385640587322E-2</v>
      </c>
      <c r="D38" s="166">
        <v>24.835488896091533</v>
      </c>
      <c r="E38" s="166">
        <v>19.498016768343746</v>
      </c>
      <c r="F38" s="166">
        <v>5.3374721277477857</v>
      </c>
      <c r="G38" s="166">
        <v>21.243306665459034</v>
      </c>
      <c r="H38" s="760" t="s">
        <v>45</v>
      </c>
      <c r="I38" s="166">
        <v>44.378067740891311</v>
      </c>
      <c r="J38" s="166">
        <v>38.979506227502938</v>
      </c>
      <c r="K38" s="166">
        <v>5.3985615133883726</v>
      </c>
    </row>
    <row r="39" spans="1:11" ht="15" customHeight="1">
      <c r="A39" s="167"/>
      <c r="B39" s="492">
        <v>2010</v>
      </c>
      <c r="C39" s="166">
        <v>6.1356792010732498E-2</v>
      </c>
      <c r="D39" s="166">
        <v>38.669648545039024</v>
      </c>
      <c r="E39" s="166">
        <v>33.080948497549826</v>
      </c>
      <c r="F39" s="166">
        <v>5.5887000474892004</v>
      </c>
      <c r="G39" s="166">
        <v>18.048477920680934</v>
      </c>
      <c r="H39" s="760" t="s">
        <v>45</v>
      </c>
      <c r="I39" s="166">
        <v>48.999973568799639</v>
      </c>
      <c r="J39" s="166">
        <v>43.349916729299707</v>
      </c>
      <c r="K39" s="166">
        <v>5.6500568394999329</v>
      </c>
    </row>
    <row r="40" spans="1:11" ht="15" customHeight="1">
      <c r="A40" s="167"/>
      <c r="B40" s="492">
        <v>2014</v>
      </c>
      <c r="C40" s="166">
        <v>6.1135655115167581E-2</v>
      </c>
      <c r="D40" s="166">
        <v>59.82214182730624</v>
      </c>
      <c r="E40" s="166">
        <v>51.120974169054485</v>
      </c>
      <c r="F40" s="166">
        <v>8.7011676582517588</v>
      </c>
      <c r="G40" s="166">
        <v>26.025740230748596</v>
      </c>
      <c r="H40" s="760" t="s">
        <v>45</v>
      </c>
      <c r="I40" s="166">
        <v>69.215811572952717</v>
      </c>
      <c r="J40" s="166">
        <v>60.453508259585789</v>
      </c>
      <c r="K40" s="166">
        <v>8.7623033133669264</v>
      </c>
    </row>
    <row r="41" spans="1:11" ht="15" customHeight="1">
      <c r="A41" s="169" t="s">
        <v>11</v>
      </c>
      <c r="B41" s="494">
        <v>2006</v>
      </c>
      <c r="C41" s="168">
        <v>3.5012097986793209E-2</v>
      </c>
      <c r="D41" s="168">
        <v>19.053521238057908</v>
      </c>
      <c r="E41" s="168">
        <v>14.202058515847733</v>
      </c>
      <c r="F41" s="168">
        <v>4.8514627222101749</v>
      </c>
      <c r="G41" s="168">
        <v>27.323110519338844</v>
      </c>
      <c r="H41" s="759" t="s">
        <v>45</v>
      </c>
      <c r="I41" s="168">
        <v>43.054072496161247</v>
      </c>
      <c r="J41" s="168">
        <v>38.167597675964281</v>
      </c>
      <c r="K41" s="168">
        <v>4.8864748201969679</v>
      </c>
    </row>
    <row r="42" spans="1:11" ht="15" customHeight="1">
      <c r="A42" s="169"/>
      <c r="B42" s="494">
        <v>2010</v>
      </c>
      <c r="C42" s="168">
        <v>3.4586665042817252E-2</v>
      </c>
      <c r="D42" s="168">
        <v>34.249946192882689</v>
      </c>
      <c r="E42" s="168">
        <v>29.130743726935659</v>
      </c>
      <c r="F42" s="168">
        <v>5.119202465947029</v>
      </c>
      <c r="G42" s="168">
        <v>23.503201527902139</v>
      </c>
      <c r="H42" s="759" t="s">
        <v>45</v>
      </c>
      <c r="I42" s="168">
        <v>50.087407619468181</v>
      </c>
      <c r="J42" s="168">
        <v>44.933618488478331</v>
      </c>
      <c r="K42" s="168">
        <v>5.1537891309898463</v>
      </c>
    </row>
    <row r="43" spans="1:11" ht="15" customHeight="1">
      <c r="A43" s="169"/>
      <c r="B43" s="494">
        <v>2014</v>
      </c>
      <c r="C43" s="168">
        <v>3.3882758384788506E-2</v>
      </c>
      <c r="D43" s="168">
        <v>44.332302671136027</v>
      </c>
      <c r="E43" s="168">
        <v>35.465596763540034</v>
      </c>
      <c r="F43" s="168">
        <v>8.8667059075959944</v>
      </c>
      <c r="G43" s="168">
        <v>28.675441065639255</v>
      </c>
      <c r="H43" s="759" t="s">
        <v>45</v>
      </c>
      <c r="I43" s="168">
        <v>57.572314594133644</v>
      </c>
      <c r="J43" s="168">
        <v>48.67172592815286</v>
      </c>
      <c r="K43" s="168">
        <v>8.9005886659807825</v>
      </c>
    </row>
    <row r="44" spans="1:11" ht="15" customHeight="1">
      <c r="A44" s="167" t="s">
        <v>12</v>
      </c>
      <c r="B44" s="492">
        <v>2006</v>
      </c>
      <c r="C44" s="166">
        <v>0.39029778286984956</v>
      </c>
      <c r="D44" s="166">
        <v>18.899012635530941</v>
      </c>
      <c r="E44" s="166">
        <v>10.593844137181545</v>
      </c>
      <c r="F44" s="166">
        <v>8.3051684983493956</v>
      </c>
      <c r="G44" s="166">
        <v>24.029155865893436</v>
      </c>
      <c r="H44" s="760" t="s">
        <v>45</v>
      </c>
      <c r="I44" s="166">
        <v>41.768392011695326</v>
      </c>
      <c r="J44" s="166">
        <v>33.072925730476079</v>
      </c>
      <c r="K44" s="166">
        <v>8.6954662812192449</v>
      </c>
    </row>
    <row r="45" spans="1:11" ht="15" customHeight="1">
      <c r="A45" s="167"/>
      <c r="B45" s="492">
        <v>2010</v>
      </c>
      <c r="C45" s="166">
        <v>0.41897779667756818</v>
      </c>
      <c r="D45" s="166">
        <v>35.395713619554812</v>
      </c>
      <c r="E45" s="166">
        <v>28.915877547511062</v>
      </c>
      <c r="F45" s="166">
        <v>6.4798360720437485</v>
      </c>
      <c r="G45" s="166">
        <v>23.20329558648508</v>
      </c>
      <c r="H45" s="760" t="s">
        <v>45</v>
      </c>
      <c r="I45" s="166">
        <v>51.65538045962073</v>
      </c>
      <c r="J45" s="166">
        <v>44.756566590899411</v>
      </c>
      <c r="K45" s="166">
        <v>6.8988138687213167</v>
      </c>
    </row>
    <row r="46" spans="1:11" ht="15" customHeight="1">
      <c r="A46" s="167"/>
      <c r="B46" s="492">
        <v>2014</v>
      </c>
      <c r="C46" s="166">
        <v>0.42159448580481834</v>
      </c>
      <c r="D46" s="166">
        <v>48.927870122708185</v>
      </c>
      <c r="E46" s="166">
        <v>35.676021325774926</v>
      </c>
      <c r="F46" s="166">
        <v>13.251848796933256</v>
      </c>
      <c r="G46" s="166">
        <v>27.214607495313892</v>
      </c>
      <c r="H46" s="760" t="s">
        <v>45</v>
      </c>
      <c r="I46" s="166">
        <v>61.411401341695196</v>
      </c>
      <c r="J46" s="166">
        <v>47.737958058957119</v>
      </c>
      <c r="K46" s="166">
        <v>13.673443282738074</v>
      </c>
    </row>
    <row r="47" spans="1:11" ht="15" customHeight="1">
      <c r="A47" s="169" t="s">
        <v>13</v>
      </c>
      <c r="B47" s="494">
        <v>2006</v>
      </c>
      <c r="C47" s="168">
        <v>0</v>
      </c>
      <c r="D47" s="168">
        <v>19.295496316135356</v>
      </c>
      <c r="E47" s="168">
        <v>12.34822216415256</v>
      </c>
      <c r="F47" s="168">
        <v>6.9472741519827945</v>
      </c>
      <c r="G47" s="168">
        <v>24.75299544831136</v>
      </c>
      <c r="H47" s="759" t="s">
        <v>45</v>
      </c>
      <c r="I47" s="168">
        <v>42.442899021093048</v>
      </c>
      <c r="J47" s="168">
        <v>35.495624869110252</v>
      </c>
      <c r="K47" s="168">
        <v>6.9472741519827945</v>
      </c>
    </row>
    <row r="48" spans="1:11" ht="15" customHeight="1">
      <c r="A48" s="169"/>
      <c r="B48" s="494">
        <v>2010</v>
      </c>
      <c r="C48" s="168">
        <v>0</v>
      </c>
      <c r="D48" s="168">
        <v>40.670254273784565</v>
      </c>
      <c r="E48" s="168">
        <v>27.960907112786103</v>
      </c>
      <c r="F48" s="168">
        <v>12.709347160998465</v>
      </c>
      <c r="G48" s="168">
        <v>22.588833912754929</v>
      </c>
      <c r="H48" s="759" t="s">
        <v>45</v>
      </c>
      <c r="I48" s="168">
        <v>56.684112831214975</v>
      </c>
      <c r="J48" s="168">
        <v>43.974765670216513</v>
      </c>
      <c r="K48" s="168">
        <v>12.709347160998465</v>
      </c>
    </row>
    <row r="49" spans="1:11" ht="15" customHeight="1">
      <c r="A49" s="169"/>
      <c r="B49" s="494">
        <v>2014</v>
      </c>
      <c r="C49" s="168">
        <v>0</v>
      </c>
      <c r="D49" s="168">
        <v>55.663643793592811</v>
      </c>
      <c r="E49" s="168">
        <v>39.117924592855751</v>
      </c>
      <c r="F49" s="168">
        <v>16.545719200737061</v>
      </c>
      <c r="G49" s="168">
        <v>37.784162347315842</v>
      </c>
      <c r="H49" s="759" t="s">
        <v>45</v>
      </c>
      <c r="I49" s="168">
        <v>77.433214400980461</v>
      </c>
      <c r="J49" s="168">
        <v>60.887495200243393</v>
      </c>
      <c r="K49" s="168">
        <v>16.545719200737061</v>
      </c>
    </row>
    <row r="50" spans="1:11" ht="15" customHeight="1">
      <c r="A50" s="167" t="s">
        <v>14</v>
      </c>
      <c r="B50" s="492">
        <v>2006</v>
      </c>
      <c r="C50" s="166">
        <v>0</v>
      </c>
      <c r="D50" s="166">
        <v>12.965442996870106</v>
      </c>
      <c r="E50" s="166">
        <v>10.854028080541317</v>
      </c>
      <c r="F50" s="166">
        <v>2.1114149163287892</v>
      </c>
      <c r="G50" s="166">
        <v>17.65140385869497</v>
      </c>
      <c r="H50" s="760" t="s">
        <v>45</v>
      </c>
      <c r="I50" s="166">
        <v>28.348478472545576</v>
      </c>
      <c r="J50" s="166">
        <v>26.237063556216786</v>
      </c>
      <c r="K50" s="166">
        <v>2.1114149163287892</v>
      </c>
    </row>
    <row r="51" spans="1:11" ht="15" customHeight="1">
      <c r="A51" s="167"/>
      <c r="B51" s="492">
        <v>2010</v>
      </c>
      <c r="C51" s="166">
        <v>0</v>
      </c>
      <c r="D51" s="166">
        <v>30.153312775283187</v>
      </c>
      <c r="E51" s="166">
        <v>26.683428527581491</v>
      </c>
      <c r="F51" s="166">
        <v>3.4698842477016965</v>
      </c>
      <c r="G51" s="166">
        <v>16.024697267833947</v>
      </c>
      <c r="H51" s="760" t="s">
        <v>45</v>
      </c>
      <c r="I51" s="166">
        <v>39.391686854654552</v>
      </c>
      <c r="J51" s="166">
        <v>35.921802606952852</v>
      </c>
      <c r="K51" s="166">
        <v>3.4698842477016965</v>
      </c>
    </row>
    <row r="52" spans="1:11" ht="15" customHeight="1">
      <c r="A52" s="167"/>
      <c r="B52" s="492">
        <v>2014</v>
      </c>
      <c r="C52" s="166">
        <v>0</v>
      </c>
      <c r="D52" s="166">
        <v>47.708139307483705</v>
      </c>
      <c r="E52" s="166">
        <v>40.679079553179797</v>
      </c>
      <c r="F52" s="166">
        <v>7.0290597543039075</v>
      </c>
      <c r="G52" s="166">
        <v>30.219000013873728</v>
      </c>
      <c r="H52" s="760" t="s">
        <v>45</v>
      </c>
      <c r="I52" s="166">
        <v>60.48783176429049</v>
      </c>
      <c r="J52" s="166">
        <v>53.458772009986582</v>
      </c>
      <c r="K52" s="166">
        <v>7.0290597543039075</v>
      </c>
    </row>
    <row r="53" spans="1:11" s="493" customFormat="1" ht="15" customHeight="1">
      <c r="A53" s="169" t="s">
        <v>15</v>
      </c>
      <c r="B53" s="494">
        <v>2006</v>
      </c>
      <c r="C53" s="168">
        <v>0</v>
      </c>
      <c r="D53" s="168">
        <v>17.430291201917811</v>
      </c>
      <c r="E53" s="168">
        <v>13.787835879233926</v>
      </c>
      <c r="F53" s="168">
        <v>3.6424553226838845</v>
      </c>
      <c r="G53" s="168">
        <v>15.430250785555058</v>
      </c>
      <c r="H53" s="759" t="s">
        <v>45</v>
      </c>
      <c r="I53" s="168">
        <v>30.888125687620676</v>
      </c>
      <c r="J53" s="168">
        <v>27.245670364936792</v>
      </c>
      <c r="K53" s="168">
        <v>3.6424553226838845</v>
      </c>
    </row>
    <row r="54" spans="1:11" s="493" customFormat="1" ht="15" customHeight="1">
      <c r="A54" s="169"/>
      <c r="B54" s="494">
        <v>2010</v>
      </c>
      <c r="C54" s="168">
        <v>0</v>
      </c>
      <c r="D54" s="168">
        <v>30.037549228859575</v>
      </c>
      <c r="E54" s="168">
        <v>23.20492006778197</v>
      </c>
      <c r="F54" s="168">
        <v>6.8326291610776035</v>
      </c>
      <c r="G54" s="168">
        <v>12.90570432433813</v>
      </c>
      <c r="H54" s="759" t="s">
        <v>45</v>
      </c>
      <c r="I54" s="168">
        <v>37.748323287775527</v>
      </c>
      <c r="J54" s="168">
        <v>30.915694126697922</v>
      </c>
      <c r="K54" s="168">
        <v>6.8326291610776035</v>
      </c>
    </row>
    <row r="55" spans="1:11" s="493" customFormat="1" ht="15" customHeight="1">
      <c r="A55" s="169"/>
      <c r="B55" s="494">
        <v>2014</v>
      </c>
      <c r="C55" s="168">
        <v>0</v>
      </c>
      <c r="D55" s="168">
        <v>33.127826787388088</v>
      </c>
      <c r="E55" s="168">
        <v>24.893110231418</v>
      </c>
      <c r="F55" s="168">
        <v>8.2347165559700848</v>
      </c>
      <c r="G55" s="168">
        <v>16.022271233425528</v>
      </c>
      <c r="H55" s="759" t="s">
        <v>45</v>
      </c>
      <c r="I55" s="168">
        <v>38.735442175949125</v>
      </c>
      <c r="J55" s="168">
        <v>30.50072561997904</v>
      </c>
      <c r="K55" s="168">
        <v>8.2347165559700848</v>
      </c>
    </row>
    <row r="56" spans="1:11" ht="15" customHeight="1">
      <c r="A56" s="167" t="s">
        <v>16</v>
      </c>
      <c r="B56" s="492">
        <v>2006</v>
      </c>
      <c r="C56" s="491">
        <v>0</v>
      </c>
      <c r="D56" s="491">
        <v>18.888271841531925</v>
      </c>
      <c r="E56" s="491">
        <v>13.254356011912984</v>
      </c>
      <c r="F56" s="491">
        <v>5.6339158296189389</v>
      </c>
      <c r="G56" s="491">
        <v>17.802104466716557</v>
      </c>
      <c r="H56" s="761" t="s">
        <v>45</v>
      </c>
      <c r="I56" s="491">
        <v>35.195938215244254</v>
      </c>
      <c r="J56" s="491">
        <v>29.562022385625319</v>
      </c>
      <c r="K56" s="166">
        <v>5.6339158296189389</v>
      </c>
    </row>
    <row r="57" spans="1:11" ht="15" customHeight="1">
      <c r="A57" s="167"/>
      <c r="B57" s="492">
        <v>2010</v>
      </c>
      <c r="C57" s="491">
        <v>0</v>
      </c>
      <c r="D57" s="491">
        <v>39.390954925730966</v>
      </c>
      <c r="E57" s="491">
        <v>30.186476968381047</v>
      </c>
      <c r="F57" s="491">
        <v>9.2044779573499227</v>
      </c>
      <c r="G57" s="491">
        <v>16.379408200624891</v>
      </c>
      <c r="H57" s="761" t="s">
        <v>45</v>
      </c>
      <c r="I57" s="491">
        <v>48.999950769258305</v>
      </c>
      <c r="J57" s="491">
        <v>39.795472811908382</v>
      </c>
      <c r="K57" s="166">
        <v>9.2044779573499227</v>
      </c>
    </row>
    <row r="58" spans="1:11" ht="15" customHeight="1">
      <c r="A58" s="167"/>
      <c r="B58" s="492">
        <v>2014</v>
      </c>
      <c r="C58" s="491">
        <v>0</v>
      </c>
      <c r="D58" s="491">
        <v>57.235409139685437</v>
      </c>
      <c r="E58" s="491">
        <v>43.928588071334843</v>
      </c>
      <c r="F58" s="491">
        <v>13.306821068350592</v>
      </c>
      <c r="G58" s="491">
        <v>27.81483314885719</v>
      </c>
      <c r="H58" s="761" t="s">
        <v>45</v>
      </c>
      <c r="I58" s="491">
        <v>67.8513486565856</v>
      </c>
      <c r="J58" s="491">
        <v>54.544527588235013</v>
      </c>
      <c r="K58" s="166">
        <v>13.306821068350592</v>
      </c>
    </row>
    <row r="59" spans="1:11" ht="15" customHeight="1">
      <c r="A59" s="165" t="s">
        <v>0</v>
      </c>
      <c r="B59" s="487">
        <v>2006</v>
      </c>
      <c r="C59" s="162">
        <v>3.6047419851711567E-2</v>
      </c>
      <c r="D59" s="162">
        <v>22.970382824294006</v>
      </c>
      <c r="E59" s="162">
        <v>16.443591225390652</v>
      </c>
      <c r="F59" s="162">
        <v>6.5267915989033565</v>
      </c>
      <c r="G59" s="162">
        <v>22.546003356745313</v>
      </c>
      <c r="H59" s="762" t="s">
        <v>45</v>
      </c>
      <c r="I59" s="162">
        <v>43.303286811055891</v>
      </c>
      <c r="J59" s="162">
        <v>36.74044779230082</v>
      </c>
      <c r="K59" s="740">
        <v>6.562839018755068</v>
      </c>
    </row>
    <row r="60" spans="1:11" ht="15" customHeight="1">
      <c r="A60" s="165"/>
      <c r="B60" s="487">
        <v>2010</v>
      </c>
      <c r="C60" s="162">
        <v>3.6722572208860445E-2</v>
      </c>
      <c r="D60" s="162">
        <v>38.298398831555943</v>
      </c>
      <c r="E60" s="162">
        <v>31.316435875837602</v>
      </c>
      <c r="F60" s="162">
        <v>6.9819629557183429</v>
      </c>
      <c r="G60" s="162">
        <v>20.42119991337627</v>
      </c>
      <c r="H60" s="762" t="s">
        <v>45</v>
      </c>
      <c r="I60" s="162">
        <v>51.041424660282274</v>
      </c>
      <c r="J60" s="162">
        <v>44.022739132355071</v>
      </c>
      <c r="K60" s="740">
        <v>7.0186855279272038</v>
      </c>
    </row>
    <row r="61" spans="1:11" ht="15" customHeight="1">
      <c r="A61" s="165"/>
      <c r="B61" s="487">
        <v>2014</v>
      </c>
      <c r="C61" s="162">
        <v>3.7348096735261828E-2</v>
      </c>
      <c r="D61" s="162">
        <v>51.94419020817476</v>
      </c>
      <c r="E61" s="162">
        <v>43.030965722262216</v>
      </c>
      <c r="F61" s="162">
        <v>8.9132244859125418</v>
      </c>
      <c r="G61" s="162">
        <v>27.765727180789362</v>
      </c>
      <c r="H61" s="762" t="s">
        <v>45</v>
      </c>
      <c r="I61" s="162">
        <v>63.686966050817809</v>
      </c>
      <c r="J61" s="162">
        <v>54.736393468170007</v>
      </c>
      <c r="K61" s="740">
        <v>8.9505725826478031</v>
      </c>
    </row>
    <row r="62" spans="1:11" ht="3.75" customHeight="1">
      <c r="A62" s="358"/>
      <c r="B62" s="490"/>
      <c r="C62" s="357"/>
      <c r="D62" s="476"/>
      <c r="E62" s="357"/>
      <c r="F62" s="357"/>
      <c r="G62" s="357"/>
      <c r="H62" s="475"/>
      <c r="I62" s="357"/>
      <c r="J62" s="357"/>
      <c r="K62" s="357"/>
    </row>
    <row r="63" spans="1:11" ht="15" customHeight="1">
      <c r="A63" s="474" t="s">
        <v>133</v>
      </c>
      <c r="B63" s="472"/>
      <c r="C63" s="472"/>
      <c r="D63" s="473"/>
      <c r="E63" s="472"/>
      <c r="F63" s="472"/>
      <c r="G63" s="472"/>
      <c r="H63" s="164"/>
      <c r="I63" s="164"/>
      <c r="J63" s="164"/>
      <c r="K63" s="472"/>
    </row>
    <row r="64" spans="1:11" ht="25.5" customHeight="1">
      <c r="A64" s="489" t="s">
        <v>149</v>
      </c>
      <c r="B64" s="488">
        <v>2006</v>
      </c>
      <c r="C64" s="162">
        <v>3.6047419851711567E-2</v>
      </c>
      <c r="D64" s="162">
        <v>22.970382824294006</v>
      </c>
      <c r="E64" s="162">
        <v>16.443591225390652</v>
      </c>
      <c r="F64" s="162">
        <v>6.5267915989033565</v>
      </c>
      <c r="G64" s="162">
        <v>22.546003356745313</v>
      </c>
      <c r="H64" s="762" t="s">
        <v>45</v>
      </c>
      <c r="I64" s="162">
        <v>43.303286811055891</v>
      </c>
      <c r="J64" s="162">
        <v>36.74044779230082</v>
      </c>
      <c r="K64" s="740">
        <v>6.562839018755068</v>
      </c>
    </row>
    <row r="65" spans="1:11" ht="15" customHeight="1">
      <c r="A65" s="163"/>
      <c r="B65" s="487">
        <v>2010</v>
      </c>
      <c r="C65" s="162">
        <v>3.6722572208860445E-2</v>
      </c>
      <c r="D65" s="162">
        <v>38.298398831555943</v>
      </c>
      <c r="E65" s="162">
        <v>31.316435875837602</v>
      </c>
      <c r="F65" s="162">
        <v>6.9819629557183429</v>
      </c>
      <c r="G65" s="162">
        <v>20.42119991337627</v>
      </c>
      <c r="H65" s="762" t="s">
        <v>45</v>
      </c>
      <c r="I65" s="162">
        <v>51.041424660282274</v>
      </c>
      <c r="J65" s="162">
        <v>44.022739132355071</v>
      </c>
      <c r="K65" s="740">
        <v>7.0186855279272038</v>
      </c>
    </row>
    <row r="66" spans="1:11" ht="15" customHeight="1">
      <c r="A66" s="163"/>
      <c r="B66" s="487">
        <v>2014</v>
      </c>
      <c r="C66" s="162">
        <v>3.7348096735261828E-2</v>
      </c>
      <c r="D66" s="162">
        <v>51.94419020817476</v>
      </c>
      <c r="E66" s="162">
        <v>43.030965722262216</v>
      </c>
      <c r="F66" s="162">
        <v>8.9132244859125418</v>
      </c>
      <c r="G66" s="162">
        <v>27.765727180789362</v>
      </c>
      <c r="H66" s="162">
        <v>5.5169361102953962</v>
      </c>
      <c r="I66" s="162">
        <v>63.686966050817809</v>
      </c>
      <c r="J66" s="162">
        <v>54.736393468170007</v>
      </c>
      <c r="K66" s="740">
        <v>8.9505725826478031</v>
      </c>
    </row>
    <row r="67" spans="1:11" ht="15" customHeight="1">
      <c r="A67" s="163" t="s">
        <v>29</v>
      </c>
      <c r="B67" s="487">
        <v>2006</v>
      </c>
      <c r="C67" s="162">
        <v>16.095176119430935</v>
      </c>
      <c r="D67" s="162">
        <v>45.685755742796914</v>
      </c>
      <c r="E67" s="162" t="s">
        <v>45</v>
      </c>
      <c r="F67" s="162" t="s">
        <v>45</v>
      </c>
      <c r="G67" s="162">
        <v>16.137199227231065</v>
      </c>
      <c r="H67" s="162">
        <v>2.3796909064257981</v>
      </c>
      <c r="I67" s="162" t="s">
        <v>45</v>
      </c>
      <c r="J67" s="162" t="s">
        <v>45</v>
      </c>
      <c r="K67" s="740" t="s">
        <v>45</v>
      </c>
    </row>
    <row r="68" spans="1:11" ht="15" customHeight="1">
      <c r="A68" s="163"/>
      <c r="B68" s="487">
        <v>2010</v>
      </c>
      <c r="C68" s="162">
        <v>15.574324144265811</v>
      </c>
      <c r="D68" s="162">
        <v>55.052298725222009</v>
      </c>
      <c r="E68" s="162" t="s">
        <v>45</v>
      </c>
      <c r="F68" s="162" t="s">
        <v>45</v>
      </c>
      <c r="G68" s="162">
        <v>15.165757703153391</v>
      </c>
      <c r="H68" s="162">
        <v>3.246881365515021</v>
      </c>
      <c r="I68" s="162" t="s">
        <v>45</v>
      </c>
      <c r="J68" s="162" t="s">
        <v>45</v>
      </c>
      <c r="K68" s="740" t="s">
        <v>45</v>
      </c>
    </row>
    <row r="69" spans="1:11" ht="15" customHeight="1">
      <c r="A69" s="163"/>
      <c r="B69" s="487">
        <v>2014</v>
      </c>
      <c r="C69" s="162">
        <v>17.108345752502334</v>
      </c>
      <c r="D69" s="162">
        <v>57.005331608208998</v>
      </c>
      <c r="E69" s="162" t="s">
        <v>45</v>
      </c>
      <c r="F69" s="162" t="s">
        <v>45</v>
      </c>
      <c r="G69" s="162">
        <v>18.939869088160513</v>
      </c>
      <c r="H69" s="162">
        <v>2.6570199158641938</v>
      </c>
      <c r="I69" s="162" t="s">
        <v>45</v>
      </c>
      <c r="J69" s="162" t="s">
        <v>45</v>
      </c>
      <c r="K69" s="740" t="s">
        <v>45</v>
      </c>
    </row>
    <row r="70" spans="1:11">
      <c r="A70" s="154"/>
      <c r="B70" s="486"/>
      <c r="C70" s="159"/>
      <c r="D70" s="159"/>
      <c r="E70" s="159"/>
      <c r="F70" s="159"/>
      <c r="G70" s="159"/>
      <c r="H70" s="159"/>
      <c r="I70" s="159"/>
      <c r="J70" s="159"/>
      <c r="K70" s="159"/>
    </row>
    <row r="71" spans="1:11">
      <c r="A71" s="154" t="s">
        <v>70</v>
      </c>
      <c r="B71" s="486"/>
      <c r="C71" s="159"/>
      <c r="D71" s="159"/>
      <c r="E71" s="159"/>
      <c r="F71" s="159"/>
      <c r="G71" s="159"/>
      <c r="H71" s="159"/>
      <c r="I71" s="159"/>
      <c r="J71" s="159"/>
      <c r="K71" s="159"/>
    </row>
    <row r="72" spans="1:11">
      <c r="A72" s="154"/>
      <c r="B72" s="486"/>
      <c r="C72" s="154"/>
      <c r="D72" s="154"/>
      <c r="E72" s="154"/>
      <c r="F72" s="154"/>
      <c r="G72" s="154"/>
      <c r="H72" s="154"/>
      <c r="I72" s="154"/>
      <c r="J72" s="154"/>
      <c r="K72" s="154"/>
    </row>
    <row r="73" spans="1:11">
      <c r="A73" s="154"/>
      <c r="B73" s="486"/>
      <c r="C73" s="154"/>
      <c r="D73" s="154"/>
      <c r="E73" s="154"/>
      <c r="F73" s="154"/>
      <c r="G73" s="154"/>
      <c r="H73" s="154"/>
      <c r="I73" s="154"/>
      <c r="J73" s="154"/>
      <c r="K73" s="154"/>
    </row>
    <row r="74" spans="1:11">
      <c r="A74" s="157" t="s">
        <v>69</v>
      </c>
      <c r="B74" s="485"/>
      <c r="C74" s="156"/>
      <c r="D74" s="156"/>
      <c r="E74" s="156"/>
      <c r="F74" s="156"/>
      <c r="G74" s="156"/>
      <c r="H74" s="156"/>
      <c r="I74" s="156"/>
      <c r="J74" s="156"/>
      <c r="K74" s="156"/>
    </row>
  </sheetData>
  <mergeCells count="2">
    <mergeCell ref="C7:H7"/>
    <mergeCell ref="I7:K7"/>
  </mergeCells>
  <conditionalFormatting sqref="C62:K62">
    <cfRule type="expression" dxfId="45" priority="27" stopIfTrue="1">
      <formula>C74=1</formula>
    </cfRule>
  </conditionalFormatting>
  <conditionalFormatting sqref="D62">
    <cfRule type="expression" dxfId="44" priority="26" stopIfTrue="1">
      <formula>D74=1</formula>
    </cfRule>
  </conditionalFormatting>
  <conditionalFormatting sqref="F62:G62">
    <cfRule type="expression" dxfId="43" priority="25" stopIfTrue="1">
      <formula>F74=1</formula>
    </cfRule>
  </conditionalFormatting>
  <conditionalFormatting sqref="C67:J67">
    <cfRule type="expression" dxfId="42" priority="24" stopIfTrue="1">
      <formula>C74=1</formula>
    </cfRule>
  </conditionalFormatting>
  <conditionalFormatting sqref="J64:J66">
    <cfRule type="expression" dxfId="41" priority="23" stopIfTrue="1">
      <formula>J71=1</formula>
    </cfRule>
  </conditionalFormatting>
  <conditionalFormatting sqref="I64:I66">
    <cfRule type="expression" dxfId="40" priority="22" stopIfTrue="1">
      <formula>I71=1</formula>
    </cfRule>
  </conditionalFormatting>
  <conditionalFormatting sqref="H64:H66">
    <cfRule type="expression" dxfId="39" priority="21" stopIfTrue="1">
      <formula>H71=1</formula>
    </cfRule>
  </conditionalFormatting>
  <conditionalFormatting sqref="G64:G66">
    <cfRule type="expression" dxfId="38" priority="20" stopIfTrue="1">
      <formula>G71=1</formula>
    </cfRule>
  </conditionalFormatting>
  <conditionalFormatting sqref="F64:F66">
    <cfRule type="expression" dxfId="37" priority="19" stopIfTrue="1">
      <formula>F71=1</formula>
    </cfRule>
  </conditionalFormatting>
  <conditionalFormatting sqref="E64:E66">
    <cfRule type="expression" dxfId="36" priority="18" stopIfTrue="1">
      <formula>E71=1</formula>
    </cfRule>
  </conditionalFormatting>
  <conditionalFormatting sqref="D64:D66">
    <cfRule type="expression" dxfId="35" priority="17" stopIfTrue="1">
      <formula>D71=1</formula>
    </cfRule>
  </conditionalFormatting>
  <conditionalFormatting sqref="C64:C66">
    <cfRule type="expression" dxfId="34" priority="16" stopIfTrue="1">
      <formula>C71=1</formula>
    </cfRule>
  </conditionalFormatting>
  <conditionalFormatting sqref="C59:C61">
    <cfRule type="expression" dxfId="33" priority="15" stopIfTrue="1">
      <formula>C66=1</formula>
    </cfRule>
  </conditionalFormatting>
  <conditionalFormatting sqref="D59:D61">
    <cfRule type="expression" dxfId="32" priority="14" stopIfTrue="1">
      <formula>D66=1</formula>
    </cfRule>
  </conditionalFormatting>
  <conditionalFormatting sqref="E59:E61">
    <cfRule type="expression" dxfId="31" priority="13" stopIfTrue="1">
      <formula>E66=1</formula>
    </cfRule>
  </conditionalFormatting>
  <conditionalFormatting sqref="F59:F61">
    <cfRule type="expression" dxfId="30" priority="12" stopIfTrue="1">
      <formula>F66=1</formula>
    </cfRule>
  </conditionalFormatting>
  <conditionalFormatting sqref="G59:G61">
    <cfRule type="expression" dxfId="29" priority="11" stopIfTrue="1">
      <formula>G66=1</formula>
    </cfRule>
  </conditionalFormatting>
  <conditionalFormatting sqref="H59:H61">
    <cfRule type="expression" dxfId="28" priority="10" stopIfTrue="1">
      <formula>H66=1</formula>
    </cfRule>
  </conditionalFormatting>
  <conditionalFormatting sqref="I59:I61">
    <cfRule type="expression" dxfId="27" priority="9" stopIfTrue="1">
      <formula>I66=1</formula>
    </cfRule>
  </conditionalFormatting>
  <conditionalFormatting sqref="J59:J61">
    <cfRule type="expression" dxfId="26" priority="8" stopIfTrue="1">
      <formula>J66=1</formula>
    </cfRule>
  </conditionalFormatting>
  <conditionalFormatting sqref="C68:J69">
    <cfRule type="expression" dxfId="25" priority="28" stopIfTrue="1">
      <formula>#REF!=1</formula>
    </cfRule>
  </conditionalFormatting>
  <conditionalFormatting sqref="K67">
    <cfRule type="expression" dxfId="24" priority="3" stopIfTrue="1">
      <formula>K74=1</formula>
    </cfRule>
  </conditionalFormatting>
  <conditionalFormatting sqref="K64:K66">
    <cfRule type="expression" dxfId="23" priority="2" stopIfTrue="1">
      <formula>K71=1</formula>
    </cfRule>
  </conditionalFormatting>
  <conditionalFormatting sqref="K68:K69">
    <cfRule type="expression" dxfId="22" priority="4" stopIfTrue="1">
      <formula>#REF!=1</formula>
    </cfRule>
  </conditionalFormatting>
  <conditionalFormatting sqref="K59:K61">
    <cfRule type="expression" dxfId="21" priority="1" stopIfTrue="1">
      <formula>K66=1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&amp;C&amp;8-32-</oddHeader>
    <oddFooter>&amp;C&amp;8Statistische Ämter des Bundes und der Länder, Internationale Bildungsindikatoren, 2016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zoomScaleNormal="100" workbookViewId="0">
      <pane xSplit="1" ySplit="9" topLeftCell="B10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11.42578125" defaultRowHeight="12.75"/>
  <cols>
    <col min="1" max="1" width="24" style="132" customWidth="1"/>
    <col min="2" max="2" width="12.7109375" style="132" customWidth="1"/>
    <col min="3" max="3" width="11.7109375" style="132" customWidth="1"/>
    <col min="4" max="6" width="8.7109375" style="132" customWidth="1"/>
    <col min="7" max="11" width="12.7109375" style="132" customWidth="1"/>
    <col min="12" max="16384" width="11.42578125" style="295"/>
  </cols>
  <sheetData>
    <row r="1" spans="1:11">
      <c r="A1" s="697" t="s">
        <v>396</v>
      </c>
      <c r="J1" s="30"/>
      <c r="K1" s="30"/>
    </row>
    <row r="2" spans="1:11">
      <c r="J2" s="30"/>
      <c r="K2" s="30"/>
    </row>
    <row r="3" spans="1:11" ht="15.75">
      <c r="A3" s="522" t="s">
        <v>230</v>
      </c>
      <c r="B3" s="521"/>
      <c r="C3" s="521"/>
      <c r="D3" s="521"/>
      <c r="E3" s="521"/>
      <c r="F3" s="521"/>
      <c r="G3" s="521"/>
      <c r="H3" s="521"/>
      <c r="I3" s="521"/>
    </row>
    <row r="4" spans="1:11" ht="15" customHeight="1">
      <c r="A4" s="520" t="s">
        <v>462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</row>
    <row r="6" spans="1:11" ht="12.75" customHeight="1">
      <c r="A6" s="512"/>
      <c r="B6" s="518" t="s">
        <v>229</v>
      </c>
      <c r="C6" s="517" t="s">
        <v>228</v>
      </c>
      <c r="D6" s="517"/>
      <c r="E6" s="517"/>
      <c r="F6" s="517"/>
      <c r="G6" s="516"/>
      <c r="H6" s="516"/>
      <c r="I6" s="751"/>
      <c r="J6" s="515"/>
      <c r="K6" s="752"/>
    </row>
    <row r="7" spans="1:11" ht="63.75">
      <c r="A7" s="512"/>
      <c r="B7" s="514"/>
      <c r="C7" s="236" t="s">
        <v>123</v>
      </c>
      <c r="D7" s="513"/>
      <c r="E7" s="236" t="s">
        <v>30</v>
      </c>
      <c r="F7" s="236" t="s">
        <v>31</v>
      </c>
      <c r="G7" s="106" t="s">
        <v>40</v>
      </c>
      <c r="H7" s="106" t="s">
        <v>97</v>
      </c>
      <c r="I7" s="106" t="s">
        <v>77</v>
      </c>
      <c r="J7" s="106" t="s">
        <v>215</v>
      </c>
      <c r="K7" s="106" t="s">
        <v>227</v>
      </c>
    </row>
    <row r="8" spans="1:11" ht="27" customHeight="1" thickBot="1">
      <c r="A8" s="512"/>
      <c r="B8" s="763" t="s">
        <v>122</v>
      </c>
      <c r="C8" s="763"/>
      <c r="D8" s="763"/>
      <c r="E8" s="763"/>
      <c r="F8" s="763"/>
      <c r="G8" s="763" t="s">
        <v>54</v>
      </c>
      <c r="H8" s="763" t="s">
        <v>53</v>
      </c>
      <c r="I8" s="763" t="s">
        <v>52</v>
      </c>
      <c r="J8" s="763" t="s">
        <v>51</v>
      </c>
      <c r="K8" s="764" t="s">
        <v>493</v>
      </c>
    </row>
    <row r="9" spans="1:11" ht="12.75" customHeight="1">
      <c r="A9" s="511" t="s">
        <v>17</v>
      </c>
      <c r="B9" s="510" t="s">
        <v>205</v>
      </c>
      <c r="C9" s="510"/>
      <c r="D9" s="510" t="s">
        <v>206</v>
      </c>
      <c r="E9" s="510"/>
      <c r="F9" s="510"/>
      <c r="G9" s="510"/>
      <c r="H9" s="510"/>
      <c r="I9" s="510"/>
      <c r="J9" s="510"/>
      <c r="K9" s="509"/>
    </row>
    <row r="10" spans="1:11" ht="15" customHeight="1">
      <c r="A10" s="507" t="s">
        <v>2</v>
      </c>
      <c r="B10" s="277">
        <v>361330</v>
      </c>
      <c r="C10" s="277">
        <v>28533</v>
      </c>
      <c r="D10" s="304">
        <v>7.8966595632801031</v>
      </c>
      <c r="E10" s="304">
        <v>7.376836017143094</v>
      </c>
      <c r="F10" s="304">
        <v>8.4878094945169344</v>
      </c>
      <c r="G10" s="304">
        <v>0</v>
      </c>
      <c r="H10" s="304">
        <v>4.3327831519127509</v>
      </c>
      <c r="I10" s="304">
        <v>14.889134800606582</v>
      </c>
      <c r="J10" s="304" t="s">
        <v>45</v>
      </c>
      <c r="K10" s="304">
        <v>8.4969967331842362</v>
      </c>
    </row>
    <row r="11" spans="1:11" ht="15" customHeight="1">
      <c r="A11" s="508" t="s">
        <v>1</v>
      </c>
      <c r="B11" s="412">
        <v>368470</v>
      </c>
      <c r="C11" s="412">
        <v>24845</v>
      </c>
      <c r="D11" s="413">
        <v>6.742747035036774</v>
      </c>
      <c r="E11" s="413">
        <v>6.1342314168871779</v>
      </c>
      <c r="F11" s="413">
        <v>7.3992372269362701</v>
      </c>
      <c r="G11" s="413">
        <v>0</v>
      </c>
      <c r="H11" s="413">
        <v>3.5486810154284796</v>
      </c>
      <c r="I11" s="413">
        <v>12.023088937030826</v>
      </c>
      <c r="J11" s="413" t="s">
        <v>45</v>
      </c>
      <c r="K11" s="413">
        <v>7.1798680487924704</v>
      </c>
    </row>
    <row r="12" spans="1:11" ht="15" customHeight="1">
      <c r="A12" s="507" t="s">
        <v>3</v>
      </c>
      <c r="B12" s="277">
        <v>164200</v>
      </c>
      <c r="C12" s="277">
        <v>18963</v>
      </c>
      <c r="D12" s="304">
        <v>11.54872107186358</v>
      </c>
      <c r="E12" s="304">
        <v>10.476959992164927</v>
      </c>
      <c r="F12" s="304">
        <v>12.609675699258327</v>
      </c>
      <c r="G12" s="304">
        <v>0</v>
      </c>
      <c r="H12" s="304">
        <v>6.1246205364128565</v>
      </c>
      <c r="I12" s="304">
        <v>19.156875082307838</v>
      </c>
      <c r="J12" s="304" t="s">
        <v>45</v>
      </c>
      <c r="K12" s="304">
        <v>12.301095636266924</v>
      </c>
    </row>
    <row r="13" spans="1:11" ht="15" customHeight="1">
      <c r="A13" s="508" t="s">
        <v>4</v>
      </c>
      <c r="B13" s="412">
        <v>53028</v>
      </c>
      <c r="C13" s="412">
        <v>4974</v>
      </c>
      <c r="D13" s="413">
        <v>9.3799502149807648</v>
      </c>
      <c r="E13" s="413">
        <v>9.0501755943971265</v>
      </c>
      <c r="F13" s="413">
        <v>9.6690851176782875</v>
      </c>
      <c r="G13" s="413">
        <v>0</v>
      </c>
      <c r="H13" s="413">
        <v>5.6523599902176569</v>
      </c>
      <c r="I13" s="413">
        <v>15.38196495373105</v>
      </c>
      <c r="J13" s="413" t="s">
        <v>45</v>
      </c>
      <c r="K13" s="413">
        <v>10.428547467292855</v>
      </c>
    </row>
    <row r="14" spans="1:11" ht="15" customHeight="1">
      <c r="A14" s="507" t="s">
        <v>5</v>
      </c>
      <c r="B14" s="277">
        <v>34419</v>
      </c>
      <c r="C14" s="277">
        <v>3225</v>
      </c>
      <c r="D14" s="304">
        <v>9.3698248060664167</v>
      </c>
      <c r="E14" s="304">
        <v>9.4677809544754776</v>
      </c>
      <c r="F14" s="304">
        <v>9.2600579138685237</v>
      </c>
      <c r="G14" s="304">
        <v>0</v>
      </c>
      <c r="H14" s="304">
        <v>7.3328744381908724</v>
      </c>
      <c r="I14" s="304">
        <v>14.544332441884386</v>
      </c>
      <c r="J14" s="304" t="s">
        <v>45</v>
      </c>
      <c r="K14" s="304">
        <v>9.5756999910923728</v>
      </c>
    </row>
    <row r="15" spans="1:11" ht="15" customHeight="1">
      <c r="A15" s="508" t="s">
        <v>6</v>
      </c>
      <c r="B15" s="412">
        <v>95425</v>
      </c>
      <c r="C15" s="412">
        <v>6457</v>
      </c>
      <c r="D15" s="413">
        <v>6.7665706051873196</v>
      </c>
      <c r="E15" s="413">
        <v>6.5160130445689441</v>
      </c>
      <c r="F15" s="413">
        <v>7.0184286284645614</v>
      </c>
      <c r="G15" s="413">
        <v>0</v>
      </c>
      <c r="H15" s="413">
        <v>4.8645984164638465</v>
      </c>
      <c r="I15" s="413">
        <v>10.813911561281017</v>
      </c>
      <c r="J15" s="413" t="s">
        <v>45</v>
      </c>
      <c r="K15" s="413">
        <v>7.2331130278929097</v>
      </c>
    </row>
    <row r="16" spans="1:11" ht="15" customHeight="1">
      <c r="A16" s="507" t="s">
        <v>7</v>
      </c>
      <c r="B16" s="277">
        <v>237046</v>
      </c>
      <c r="C16" s="277">
        <v>17924</v>
      </c>
      <c r="D16" s="304">
        <v>7.5614015845025859</v>
      </c>
      <c r="E16" s="304">
        <v>7.3536808322089779</v>
      </c>
      <c r="F16" s="304">
        <v>7.7941479036398933</v>
      </c>
      <c r="G16" s="304">
        <v>0</v>
      </c>
      <c r="H16" s="304">
        <v>5.0384286934244233</v>
      </c>
      <c r="I16" s="304">
        <v>11.80925856740142</v>
      </c>
      <c r="J16" s="304" t="s">
        <v>45</v>
      </c>
      <c r="K16" s="304">
        <v>8.1299780467006553</v>
      </c>
    </row>
    <row r="17" spans="1:11" ht="15" customHeight="1">
      <c r="A17" s="508" t="s">
        <v>8</v>
      </c>
      <c r="B17" s="412">
        <v>39210</v>
      </c>
      <c r="C17" s="412">
        <v>1690</v>
      </c>
      <c r="D17" s="413">
        <v>4.3101249681203777</v>
      </c>
      <c r="E17" s="413">
        <v>4.5073111903924428</v>
      </c>
      <c r="F17" s="413">
        <v>4.1068931586306903</v>
      </c>
      <c r="G17" s="413">
        <v>0</v>
      </c>
      <c r="H17" s="413">
        <v>2.630260521042084</v>
      </c>
      <c r="I17" s="413">
        <v>6.0519480519480524</v>
      </c>
      <c r="J17" s="413" t="s">
        <v>45</v>
      </c>
      <c r="K17" s="413">
        <v>4.5472891161038618</v>
      </c>
    </row>
    <row r="18" spans="1:11" ht="15" customHeight="1">
      <c r="A18" s="507" t="s">
        <v>9</v>
      </c>
      <c r="B18" s="277">
        <v>178528</v>
      </c>
      <c r="C18" s="277">
        <v>10146</v>
      </c>
      <c r="D18" s="304">
        <v>5.6831421401684885</v>
      </c>
      <c r="E18" s="304">
        <v>5.7736449336479225</v>
      </c>
      <c r="F18" s="304">
        <v>5.5832478995062518</v>
      </c>
      <c r="G18" s="304">
        <v>0</v>
      </c>
      <c r="H18" s="304">
        <v>3.2421324092356048</v>
      </c>
      <c r="I18" s="304">
        <v>11.246624910456807</v>
      </c>
      <c r="J18" s="304" t="s">
        <v>45</v>
      </c>
      <c r="K18" s="304">
        <v>6.1245555682991171</v>
      </c>
    </row>
    <row r="19" spans="1:11" ht="15" customHeight="1">
      <c r="A19" s="508" t="s">
        <v>10</v>
      </c>
      <c r="B19" s="412">
        <v>708839</v>
      </c>
      <c r="C19" s="412">
        <v>45173</v>
      </c>
      <c r="D19" s="413">
        <v>6.3728152655257402</v>
      </c>
      <c r="E19" s="413">
        <v>6.205104121081451</v>
      </c>
      <c r="F19" s="413">
        <v>6.5609444359635187</v>
      </c>
      <c r="G19" s="413">
        <v>0</v>
      </c>
      <c r="H19" s="413">
        <v>4.575073241936181</v>
      </c>
      <c r="I19" s="413">
        <v>10.297654301046322</v>
      </c>
      <c r="J19" s="413" t="s">
        <v>45</v>
      </c>
      <c r="K19" s="413">
        <v>6.802783579830642</v>
      </c>
    </row>
    <row r="20" spans="1:11" ht="15" customHeight="1">
      <c r="A20" s="507" t="s">
        <v>11</v>
      </c>
      <c r="B20" s="277">
        <v>128969</v>
      </c>
      <c r="C20" s="277">
        <v>7766</v>
      </c>
      <c r="D20" s="304">
        <v>6.0216020904248309</v>
      </c>
      <c r="E20" s="304">
        <v>5.642785508336468</v>
      </c>
      <c r="F20" s="304">
        <v>6.3926450048347743</v>
      </c>
      <c r="G20" s="304">
        <v>0</v>
      </c>
      <c r="H20" s="304">
        <v>4.4587241102940141</v>
      </c>
      <c r="I20" s="304">
        <v>7.9451533699899715</v>
      </c>
      <c r="J20" s="304" t="s">
        <v>45</v>
      </c>
      <c r="K20" s="304">
        <v>6.5048413575903785</v>
      </c>
    </row>
    <row r="21" spans="1:11" ht="15" customHeight="1">
      <c r="A21" s="508" t="s">
        <v>12</v>
      </c>
      <c r="B21" s="412">
        <v>30773.434787207785</v>
      </c>
      <c r="C21" s="412">
        <v>2939</v>
      </c>
      <c r="D21" s="413">
        <v>9.5504451171037736</v>
      </c>
      <c r="E21" s="413">
        <v>9.4240683482639263</v>
      </c>
      <c r="F21" s="413">
        <v>9.6782144199622646</v>
      </c>
      <c r="G21" s="413">
        <v>0</v>
      </c>
      <c r="H21" s="413">
        <v>5.8599839356699164</v>
      </c>
      <c r="I21" s="413">
        <v>15.223291389094499</v>
      </c>
      <c r="J21" s="413" t="s">
        <v>45</v>
      </c>
      <c r="K21" s="413">
        <v>10.786904499743082</v>
      </c>
    </row>
    <row r="22" spans="1:11" ht="15" customHeight="1">
      <c r="A22" s="507" t="s">
        <v>13</v>
      </c>
      <c r="B22" s="277">
        <v>123327</v>
      </c>
      <c r="C22" s="277">
        <v>10814</v>
      </c>
      <c r="D22" s="304">
        <v>8.7685583854306017</v>
      </c>
      <c r="E22" s="304">
        <v>9.1846876694175048</v>
      </c>
      <c r="F22" s="304">
        <v>8.2831193015125688</v>
      </c>
      <c r="G22" s="304">
        <v>0</v>
      </c>
      <c r="H22" s="304">
        <v>5.263235056957293</v>
      </c>
      <c r="I22" s="304">
        <v>13.106426212852426</v>
      </c>
      <c r="J22" s="304" t="s">
        <v>45</v>
      </c>
      <c r="K22" s="304">
        <v>10.036660633904125</v>
      </c>
    </row>
    <row r="23" spans="1:11" ht="15" customHeight="1">
      <c r="A23" s="508" t="s">
        <v>14</v>
      </c>
      <c r="B23" s="412">
        <v>57492</v>
      </c>
      <c r="C23" s="412">
        <v>4628</v>
      </c>
      <c r="D23" s="413">
        <v>8.0498156265219514</v>
      </c>
      <c r="E23" s="413">
        <v>8.7962799873181385</v>
      </c>
      <c r="F23" s="413">
        <v>7.3217660195842633</v>
      </c>
      <c r="G23" s="413">
        <v>0</v>
      </c>
      <c r="H23" s="413">
        <v>4.7855670685225444</v>
      </c>
      <c r="I23" s="413">
        <v>13.287727087391838</v>
      </c>
      <c r="J23" s="413" t="s">
        <v>45</v>
      </c>
      <c r="K23" s="413">
        <v>8.60398966331406</v>
      </c>
    </row>
    <row r="24" spans="1:11" ht="15" customHeight="1">
      <c r="A24" s="507" t="s">
        <v>15</v>
      </c>
      <c r="B24" s="277">
        <v>60165</v>
      </c>
      <c r="C24" s="277">
        <v>2642</v>
      </c>
      <c r="D24" s="304">
        <v>4.3912573755505697</v>
      </c>
      <c r="E24" s="304">
        <v>4.0984908657664816</v>
      </c>
      <c r="F24" s="304">
        <v>4.7124433600557687</v>
      </c>
      <c r="G24" s="304">
        <v>0</v>
      </c>
      <c r="H24" s="304">
        <v>2.2814157109384636</v>
      </c>
      <c r="I24" s="304">
        <v>8.7512742099898073</v>
      </c>
      <c r="J24" s="304" t="s">
        <v>45</v>
      </c>
      <c r="K24" s="304">
        <v>4.9004878229740507</v>
      </c>
    </row>
    <row r="25" spans="1:11" ht="15" customHeight="1">
      <c r="A25" s="508" t="s">
        <v>16</v>
      </c>
      <c r="B25" s="412">
        <v>56282</v>
      </c>
      <c r="C25" s="412">
        <v>3923</v>
      </c>
      <c r="D25" s="413">
        <v>6.9702569205074454</v>
      </c>
      <c r="E25" s="413">
        <v>6.9513475673783685</v>
      </c>
      <c r="F25" s="413">
        <v>6.9897517321016167</v>
      </c>
      <c r="G25" s="413">
        <v>0</v>
      </c>
      <c r="H25" s="413">
        <v>3.0108130880494315</v>
      </c>
      <c r="I25" s="413">
        <v>13.788267156744208</v>
      </c>
      <c r="J25" s="413" t="s">
        <v>45</v>
      </c>
      <c r="K25" s="413">
        <v>7.9356731060989176</v>
      </c>
    </row>
    <row r="26" spans="1:11" ht="15" customHeight="1">
      <c r="A26" s="507" t="s">
        <v>226</v>
      </c>
      <c r="B26" s="277">
        <v>294044</v>
      </c>
      <c r="C26" s="277">
        <v>28645</v>
      </c>
      <c r="D26" s="304">
        <v>9.7417393315286152</v>
      </c>
      <c r="E26" s="304">
        <v>9.0699217374820584</v>
      </c>
      <c r="F26" s="304">
        <v>10.419855674611853</v>
      </c>
      <c r="G26" s="304">
        <v>0</v>
      </c>
      <c r="H26" s="304">
        <v>5.8444849412855708</v>
      </c>
      <c r="I26" s="304">
        <v>16.399557888919592</v>
      </c>
      <c r="J26" s="304" t="s">
        <v>45</v>
      </c>
      <c r="K26" s="304">
        <v>10.337199483230245</v>
      </c>
    </row>
    <row r="27" spans="1:11" ht="15" customHeight="1">
      <c r="A27" s="507" t="s">
        <v>225</v>
      </c>
      <c r="B27" s="277">
        <v>2403459.4347872077</v>
      </c>
      <c r="C27" s="277">
        <v>165997</v>
      </c>
      <c r="D27" s="304">
        <v>6.9065862979583299</v>
      </c>
      <c r="E27" s="304">
        <v>6.6766296705965065</v>
      </c>
      <c r="F27" s="304">
        <v>7.1582794788774144</v>
      </c>
      <c r="G27" s="304">
        <v>0</v>
      </c>
      <c r="H27" s="304">
        <v>4.2702997263364404</v>
      </c>
      <c r="I27" s="304">
        <v>11.695334400929676</v>
      </c>
      <c r="J27" s="304" t="s">
        <v>45</v>
      </c>
      <c r="K27" s="304">
        <v>7.4492198596200554</v>
      </c>
    </row>
    <row r="28" spans="1:11" ht="15" customHeight="1">
      <c r="A28" s="197" t="s">
        <v>0</v>
      </c>
      <c r="B28" s="267">
        <v>2697503.4347872077</v>
      </c>
      <c r="C28" s="267">
        <v>194642</v>
      </c>
      <c r="D28" s="506">
        <v>7.2156349270915507</v>
      </c>
      <c r="E28" s="194">
        <v>6.9284752798879232</v>
      </c>
      <c r="F28" s="194">
        <v>7.5271727069997727</v>
      </c>
      <c r="G28" s="194">
        <v>0</v>
      </c>
      <c r="H28" s="194">
        <v>4.4385992139729371</v>
      </c>
      <c r="I28" s="194">
        <v>12.226135703454892</v>
      </c>
      <c r="J28" s="194" t="s">
        <v>45</v>
      </c>
      <c r="K28" s="194">
        <v>7.7686294121661783</v>
      </c>
    </row>
    <row r="29" spans="1:11" ht="3.95" customHeight="1">
      <c r="A29" s="358"/>
      <c r="B29" s="357"/>
      <c r="C29" s="357"/>
      <c r="D29" s="357"/>
      <c r="E29" s="357"/>
      <c r="F29" s="357"/>
      <c r="G29" s="357"/>
      <c r="H29" s="357"/>
      <c r="I29" s="357"/>
      <c r="J29" s="357"/>
      <c r="K29" s="357"/>
    </row>
    <row r="30" spans="1:11">
      <c r="A30" s="294" t="s">
        <v>133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</row>
    <row r="31" spans="1:11" ht="25.5">
      <c r="A31" s="353" t="s">
        <v>149</v>
      </c>
      <c r="B31" s="504">
        <v>2912203.4347872077</v>
      </c>
      <c r="C31" s="95">
        <v>210542</v>
      </c>
      <c r="D31" s="145">
        <v>7.2296460297041065</v>
      </c>
      <c r="E31" s="145">
        <v>6.9566504973210721</v>
      </c>
      <c r="F31" s="145">
        <v>7.5325287031737087</v>
      </c>
      <c r="G31" s="145">
        <v>0</v>
      </c>
      <c r="H31" s="145">
        <v>4.4385992139729371</v>
      </c>
      <c r="I31" s="145">
        <v>12.226135703454892</v>
      </c>
      <c r="J31" s="145">
        <v>7.4056823474615747</v>
      </c>
      <c r="K31" s="145">
        <v>7.7399825820798354</v>
      </c>
    </row>
    <row r="32" spans="1:11" ht="15" customHeight="1">
      <c r="A32" s="268" t="s">
        <v>29</v>
      </c>
      <c r="B32" s="503" t="s">
        <v>45</v>
      </c>
      <c r="C32" s="503" t="s">
        <v>45</v>
      </c>
      <c r="D32" s="503">
        <v>6.3519130957166619</v>
      </c>
      <c r="E32" s="503" t="s">
        <v>45</v>
      </c>
      <c r="F32" s="503" t="s">
        <v>45</v>
      </c>
      <c r="G32" s="503">
        <v>2.9706115346241546</v>
      </c>
      <c r="H32" s="503">
        <v>4.908715827242319</v>
      </c>
      <c r="I32" s="503">
        <v>12.383410074971993</v>
      </c>
      <c r="J32" s="503">
        <v>27.369347486631565</v>
      </c>
      <c r="K32" s="267" t="s">
        <v>45</v>
      </c>
    </row>
    <row r="33" spans="1:4">
      <c r="D33" s="111"/>
    </row>
    <row r="34" spans="1:4">
      <c r="A34" s="111" t="s">
        <v>224</v>
      </c>
      <c r="D34" s="502"/>
    </row>
    <row r="37" spans="1:4">
      <c r="A37" s="189" t="s">
        <v>131</v>
      </c>
    </row>
  </sheetData>
  <conditionalFormatting sqref="K32">
    <cfRule type="expression" dxfId="20" priority="2" stopIfTrue="1">
      <formula>#REF!=1</formula>
    </cfRule>
  </conditionalFormatting>
  <conditionalFormatting sqref="D36">
    <cfRule type="expression" dxfId="19" priority="1" stopIfTrue="1">
      <formula>D36=1</formula>
    </cfRule>
  </conditionalFormatting>
  <conditionalFormatting sqref="B32:J32 B31">
    <cfRule type="expression" dxfId="18" priority="3" stopIfTrue="1">
      <formula>#REF!=1</formula>
    </cfRule>
  </conditionalFormatting>
  <conditionalFormatting sqref="B31">
    <cfRule type="expression" dxfId="17" priority="4" stopIfTrue="1">
      <formula>#REF!=1</formula>
    </cfRule>
  </conditionalFormatting>
  <conditionalFormatting sqref="B29:K29">
    <cfRule type="expression" dxfId="16" priority="5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67" orientation="portrait" r:id="rId1"/>
  <headerFooter alignWithMargins="0">
    <oddHeader>&amp;C&amp;8-33-</oddHeader>
    <oddFooter>&amp;C&amp;8Statistische Ämter des Bundes und der Länder, Internationale Bildungsindikatoren, 2016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Normal="100" zoomScaleSheetLayoutView="100" workbookViewId="0">
      <pane xSplit="1" ySplit="7" topLeftCell="B8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RowHeight="12.75"/>
  <cols>
    <col min="1" max="1" width="27.7109375" style="143" customWidth="1"/>
    <col min="2" max="18" width="6.5703125" style="143" customWidth="1"/>
    <col min="19" max="16384" width="11.42578125" style="86"/>
  </cols>
  <sheetData>
    <row r="1" spans="1:18">
      <c r="A1" s="697" t="s">
        <v>396</v>
      </c>
      <c r="R1" s="208"/>
    </row>
    <row r="2" spans="1:18">
      <c r="R2" s="208"/>
    </row>
    <row r="3" spans="1:18" ht="15.75">
      <c r="A3" s="546" t="s">
        <v>305</v>
      </c>
      <c r="C3" s="545"/>
      <c r="R3" s="94"/>
    </row>
    <row r="4" spans="1:18" ht="15" customHeight="1">
      <c r="A4" s="520" t="s">
        <v>304</v>
      </c>
    </row>
    <row r="5" spans="1:18" ht="12.75" customHeight="1">
      <c r="A5" s="132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</row>
    <row r="6" spans="1:18" ht="12.75" customHeight="1">
      <c r="A6" s="543"/>
      <c r="B6" s="542"/>
      <c r="C6" s="541" t="s">
        <v>303</v>
      </c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0"/>
      <c r="R6" s="540"/>
    </row>
    <row r="7" spans="1:18">
      <c r="A7" s="539" t="s">
        <v>302</v>
      </c>
      <c r="B7" s="538" t="s">
        <v>301</v>
      </c>
      <c r="C7" s="537" t="s">
        <v>300</v>
      </c>
      <c r="D7" s="537" t="s">
        <v>299</v>
      </c>
      <c r="E7" s="537" t="s">
        <v>298</v>
      </c>
      <c r="F7" s="537" t="s">
        <v>297</v>
      </c>
      <c r="G7" s="537" t="s">
        <v>296</v>
      </c>
      <c r="H7" s="537" t="s">
        <v>295</v>
      </c>
      <c r="I7" s="537" t="s">
        <v>294</v>
      </c>
      <c r="J7" s="537" t="s">
        <v>293</v>
      </c>
      <c r="K7" s="537" t="s">
        <v>292</v>
      </c>
      <c r="L7" s="537" t="s">
        <v>291</v>
      </c>
      <c r="M7" s="537" t="s">
        <v>290</v>
      </c>
      <c r="N7" s="537" t="s">
        <v>289</v>
      </c>
      <c r="O7" s="537" t="s">
        <v>288</v>
      </c>
      <c r="P7" s="537" t="s">
        <v>287</v>
      </c>
      <c r="Q7" s="537" t="s">
        <v>286</v>
      </c>
      <c r="R7" s="537" t="s">
        <v>285</v>
      </c>
    </row>
    <row r="8" spans="1:18" ht="24.95" customHeight="1">
      <c r="A8" s="533" t="s">
        <v>284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36"/>
    </row>
    <row r="9" spans="1:18" ht="15" customHeight="1">
      <c r="A9" s="530" t="s">
        <v>283</v>
      </c>
      <c r="B9" s="529">
        <v>0.28000123303295282</v>
      </c>
      <c r="C9" s="529">
        <v>0.35047138401149547</v>
      </c>
      <c r="D9" s="529">
        <v>0.34212115113704972</v>
      </c>
      <c r="E9" s="529">
        <v>0.72245952644623745</v>
      </c>
      <c r="F9" s="529">
        <v>0.14073180538801769</v>
      </c>
      <c r="G9" s="529">
        <v>0.18604651162790697</v>
      </c>
      <c r="H9" s="529">
        <v>0.30974136595942386</v>
      </c>
      <c r="I9" s="529">
        <v>0.27895559027002897</v>
      </c>
      <c r="J9" s="529">
        <v>0.1183431952662722</v>
      </c>
      <c r="K9" s="529">
        <v>0.1576976148235758</v>
      </c>
      <c r="L9" s="529">
        <v>0.16381466805392603</v>
      </c>
      <c r="M9" s="529">
        <v>6.4383208859129543E-2</v>
      </c>
      <c r="N9" s="529">
        <v>0.20415107179312689</v>
      </c>
      <c r="O9" s="529">
        <v>0.15720362493064546</v>
      </c>
      <c r="P9" s="529">
        <v>0.15125324114088159</v>
      </c>
      <c r="Q9" s="529">
        <v>0.11355034065102196</v>
      </c>
      <c r="R9" s="529">
        <v>0.25490695895997961</v>
      </c>
    </row>
    <row r="10" spans="1:18" ht="15" customHeight="1">
      <c r="A10" s="532" t="s">
        <v>282</v>
      </c>
      <c r="B10" s="531">
        <v>0.5846631251220189</v>
      </c>
      <c r="C10" s="531">
        <v>0.27687239336908143</v>
      </c>
      <c r="D10" s="531">
        <v>0.39444556248742202</v>
      </c>
      <c r="E10" s="531">
        <v>0.72773295364657498</v>
      </c>
      <c r="F10" s="531">
        <v>0.24125452352231602</v>
      </c>
      <c r="G10" s="531">
        <v>6.2015503875968998E-2</v>
      </c>
      <c r="H10" s="531">
        <v>0.32522843425739506</v>
      </c>
      <c r="I10" s="531">
        <v>0.24548091943762551</v>
      </c>
      <c r="J10" s="531">
        <v>0.23668639053254439</v>
      </c>
      <c r="K10" s="531">
        <v>0.20697811945594324</v>
      </c>
      <c r="L10" s="531">
        <v>1.1090695769596883</v>
      </c>
      <c r="M10" s="531">
        <v>1.1975276847798093</v>
      </c>
      <c r="N10" s="531">
        <v>0.81660428717250755</v>
      </c>
      <c r="O10" s="531">
        <v>0.68429813205104495</v>
      </c>
      <c r="P10" s="531">
        <v>0.23768366464995677</v>
      </c>
      <c r="Q10" s="531">
        <v>0.26495079485238454</v>
      </c>
      <c r="R10" s="531">
        <v>0.22941626306398166</v>
      </c>
    </row>
    <row r="11" spans="1:18" ht="15" customHeight="1">
      <c r="A11" s="530" t="s">
        <v>281</v>
      </c>
      <c r="B11" s="529">
        <v>0.3200748039991369</v>
      </c>
      <c r="C11" s="529">
        <v>0.55024007289804788</v>
      </c>
      <c r="D11" s="529">
        <v>0.21734755484000803</v>
      </c>
      <c r="E11" s="529">
        <v>0.45878816642936249</v>
      </c>
      <c r="F11" s="529">
        <v>0.16083634901487737</v>
      </c>
      <c r="G11" s="529">
        <v>0.37209302325581395</v>
      </c>
      <c r="H11" s="529">
        <v>0.29425429766145267</v>
      </c>
      <c r="I11" s="529">
        <v>0.20084802499442089</v>
      </c>
      <c r="J11" s="529">
        <v>0.35502958579881655</v>
      </c>
      <c r="K11" s="529">
        <v>0.37453183520599254</v>
      </c>
      <c r="L11" s="529">
        <v>0.27450025457684901</v>
      </c>
      <c r="M11" s="529">
        <v>0.11588977594643318</v>
      </c>
      <c r="N11" s="529">
        <v>0.23817625042531473</v>
      </c>
      <c r="O11" s="529">
        <v>0.39763269835398563</v>
      </c>
      <c r="P11" s="529">
        <v>0.19446845289541917</v>
      </c>
      <c r="Q11" s="529">
        <v>0.45420136260408783</v>
      </c>
      <c r="R11" s="529">
        <v>5.0981391791995928E-2</v>
      </c>
    </row>
    <row r="12" spans="1:18" ht="15" customHeight="1">
      <c r="A12" s="532" t="s">
        <v>280</v>
      </c>
      <c r="B12" s="531">
        <v>0.22554227761736934</v>
      </c>
      <c r="C12" s="531">
        <v>0.18224511968597765</v>
      </c>
      <c r="D12" s="531">
        <v>0.16904809820889516</v>
      </c>
      <c r="E12" s="531">
        <v>0.7646469440489374</v>
      </c>
      <c r="F12" s="531">
        <v>0.38198632891033374</v>
      </c>
      <c r="G12" s="531">
        <v>0.124031007751938</v>
      </c>
      <c r="H12" s="531">
        <v>0.51107325383304936</v>
      </c>
      <c r="I12" s="531">
        <v>0.13389868332961394</v>
      </c>
      <c r="J12" s="531">
        <v>0.23668639053254439</v>
      </c>
      <c r="K12" s="531">
        <v>0.1576976148235758</v>
      </c>
      <c r="L12" s="531">
        <v>0.10625816306200607</v>
      </c>
      <c r="M12" s="531">
        <v>0.11588977594643318</v>
      </c>
      <c r="N12" s="531">
        <v>6.8050357264375638E-2</v>
      </c>
      <c r="O12" s="531">
        <v>3.6989088218975404E-2</v>
      </c>
      <c r="P12" s="531">
        <v>4.3215211754537596E-2</v>
      </c>
      <c r="Q12" s="531">
        <v>1.2112036336109009</v>
      </c>
      <c r="R12" s="531">
        <v>7.6472087687993892E-2</v>
      </c>
    </row>
    <row r="13" spans="1:18" ht="15" customHeight="1">
      <c r="A13" s="530" t="s">
        <v>279</v>
      </c>
      <c r="B13" s="529">
        <v>0.23119367865106194</v>
      </c>
      <c r="C13" s="529">
        <v>0.24883468264816178</v>
      </c>
      <c r="D13" s="529">
        <v>0.16502314348963576</v>
      </c>
      <c r="E13" s="529">
        <v>0.35331962242261244</v>
      </c>
      <c r="F13" s="529">
        <v>0.20104543626859669</v>
      </c>
      <c r="G13" s="529">
        <v>0.15503875968992248</v>
      </c>
      <c r="H13" s="529">
        <v>0.40266377574725104</v>
      </c>
      <c r="I13" s="529">
        <v>0.21758536041062262</v>
      </c>
      <c r="J13" s="529">
        <v>0.41420118343195267</v>
      </c>
      <c r="K13" s="529">
        <v>0.22669032130889022</v>
      </c>
      <c r="L13" s="529">
        <v>0.20144776747171986</v>
      </c>
      <c r="M13" s="529">
        <v>0.16739634303373679</v>
      </c>
      <c r="N13" s="529">
        <v>0.20415107179312689</v>
      </c>
      <c r="O13" s="529">
        <v>0.14795635287590161</v>
      </c>
      <c r="P13" s="529">
        <v>0.10803802938634401</v>
      </c>
      <c r="Q13" s="529">
        <v>0.75700227100681305</v>
      </c>
      <c r="R13" s="529">
        <v>0.25490695895997961</v>
      </c>
    </row>
    <row r="14" spans="1:18" ht="15" customHeight="1">
      <c r="A14" s="532" t="s">
        <v>278</v>
      </c>
      <c r="B14" s="531">
        <v>0.40844216561687613</v>
      </c>
      <c r="C14" s="531">
        <v>0.4696316545754039</v>
      </c>
      <c r="D14" s="531">
        <v>0.68424230227409943</v>
      </c>
      <c r="E14" s="531">
        <v>0.63281126404049992</v>
      </c>
      <c r="F14" s="531">
        <v>0.40209087253719339</v>
      </c>
      <c r="G14" s="531">
        <v>0.37209302325581395</v>
      </c>
      <c r="H14" s="531">
        <v>0.38717670744927984</v>
      </c>
      <c r="I14" s="531">
        <v>0.29569292568623073</v>
      </c>
      <c r="J14" s="531">
        <v>0.76923076923076927</v>
      </c>
      <c r="K14" s="531">
        <v>0.41395623891188649</v>
      </c>
      <c r="L14" s="531">
        <v>0.27671396630730749</v>
      </c>
      <c r="M14" s="531">
        <v>0.28328611898016998</v>
      </c>
      <c r="N14" s="531">
        <v>0.13610071452875128</v>
      </c>
      <c r="O14" s="531">
        <v>0.28666543369705932</v>
      </c>
      <c r="P14" s="531">
        <v>0.25929127052722556</v>
      </c>
      <c r="Q14" s="531">
        <v>0.22710068130204392</v>
      </c>
      <c r="R14" s="531">
        <v>0.15294417537598778</v>
      </c>
    </row>
    <row r="15" spans="1:18" ht="15" customHeight="1">
      <c r="A15" s="530" t="s">
        <v>277</v>
      </c>
      <c r="B15" s="529">
        <v>3.0825823820141594</v>
      </c>
      <c r="C15" s="529">
        <v>4.9381418007219704</v>
      </c>
      <c r="D15" s="529">
        <v>3.06299054135641</v>
      </c>
      <c r="E15" s="529">
        <v>4.6880767811000368</v>
      </c>
      <c r="F15" s="529">
        <v>3.9605950944913553</v>
      </c>
      <c r="G15" s="529">
        <v>1.3643410852713178</v>
      </c>
      <c r="H15" s="529">
        <v>2.2765990398017655</v>
      </c>
      <c r="I15" s="529">
        <v>1.7462619950903817</v>
      </c>
      <c r="J15" s="529">
        <v>2.6627218934911245</v>
      </c>
      <c r="K15" s="529">
        <v>2.1683422038241673</v>
      </c>
      <c r="L15" s="529">
        <v>1.7753968078276845</v>
      </c>
      <c r="M15" s="529">
        <v>2.807107906258048</v>
      </c>
      <c r="N15" s="529">
        <v>15.651582170806396</v>
      </c>
      <c r="O15" s="529">
        <v>3.2365452191603481</v>
      </c>
      <c r="P15" s="529">
        <v>1.0587726879861712</v>
      </c>
      <c r="Q15" s="529">
        <v>1.1355034065102196</v>
      </c>
      <c r="R15" s="529">
        <v>1.6823859291358652</v>
      </c>
    </row>
    <row r="16" spans="1:18" ht="15" customHeight="1">
      <c r="A16" s="532" t="s">
        <v>276</v>
      </c>
      <c r="B16" s="531">
        <v>1.3604463579289157</v>
      </c>
      <c r="C16" s="531">
        <v>1.4159043914064415</v>
      </c>
      <c r="D16" s="531">
        <v>2.0285771785067417</v>
      </c>
      <c r="E16" s="531">
        <v>1.8351526657174499</v>
      </c>
      <c r="F16" s="531">
        <v>0.56292722155207076</v>
      </c>
      <c r="G16" s="531">
        <v>0.46511627906976744</v>
      </c>
      <c r="H16" s="531">
        <v>0.97568530277218524</v>
      </c>
      <c r="I16" s="531">
        <v>1.3222494978799375</v>
      </c>
      <c r="J16" s="531">
        <v>0.76923076923076927</v>
      </c>
      <c r="K16" s="531">
        <v>0.85748078060319344</v>
      </c>
      <c r="L16" s="531">
        <v>1.4898279945985435</v>
      </c>
      <c r="M16" s="531">
        <v>1.2619108936389389</v>
      </c>
      <c r="N16" s="531">
        <v>1.3950323239197007</v>
      </c>
      <c r="O16" s="531">
        <v>0.7305344923247642</v>
      </c>
      <c r="P16" s="531">
        <v>0.32411408815903198</v>
      </c>
      <c r="Q16" s="531">
        <v>0.64345193035579107</v>
      </c>
      <c r="R16" s="531">
        <v>0.66275809329594704</v>
      </c>
    </row>
    <row r="17" spans="1:18" ht="15" customHeight="1">
      <c r="A17" s="530" t="s">
        <v>275</v>
      </c>
      <c r="B17" s="529">
        <v>0.1885512890331994</v>
      </c>
      <c r="C17" s="529">
        <v>0.25584411032839166</v>
      </c>
      <c r="D17" s="529">
        <v>0.22942241899778629</v>
      </c>
      <c r="E17" s="529">
        <v>0.30058535041923745</v>
      </c>
      <c r="F17" s="529">
        <v>0.10052271813429835</v>
      </c>
      <c r="G17" s="529">
        <v>6.2015503875968998E-2</v>
      </c>
      <c r="H17" s="529">
        <v>0.13938361468174074</v>
      </c>
      <c r="I17" s="529">
        <v>0.13389868332961394</v>
      </c>
      <c r="J17" s="529">
        <v>0.1183431952662722</v>
      </c>
      <c r="K17" s="529">
        <v>0.19712201852946973</v>
      </c>
      <c r="L17" s="529">
        <v>0.13503641555796606</v>
      </c>
      <c r="M17" s="529">
        <v>0.21890291012104046</v>
      </c>
      <c r="N17" s="529">
        <v>0.27220142905750255</v>
      </c>
      <c r="O17" s="529">
        <v>0.14795635287590161</v>
      </c>
      <c r="P17" s="529">
        <v>2.1607605877268798E-2</v>
      </c>
      <c r="Q17" s="529">
        <v>7.5700227100681305E-2</v>
      </c>
      <c r="R17" s="529">
        <v>0.33137904664797352</v>
      </c>
    </row>
    <row r="18" spans="1:18" ht="15" customHeight="1">
      <c r="A18" s="532" t="s">
        <v>274</v>
      </c>
      <c r="B18" s="531">
        <v>5.1376373033569324E-2</v>
      </c>
      <c r="C18" s="531">
        <v>5.6075421441839274E-2</v>
      </c>
      <c r="D18" s="531">
        <v>2.8174683034815861E-2</v>
      </c>
      <c r="E18" s="531">
        <v>0.20566366081316245</v>
      </c>
      <c r="F18" s="531">
        <v>2.0104543626859671E-2</v>
      </c>
      <c r="G18" s="531">
        <v>9.3023255813953487E-2</v>
      </c>
      <c r="H18" s="531">
        <v>6.1948273191884777E-2</v>
      </c>
      <c r="I18" s="531">
        <v>1.6737335416201742E-2</v>
      </c>
      <c r="J18" s="531">
        <v>5.9171597633136098E-2</v>
      </c>
      <c r="K18" s="531">
        <v>4.9280504632367432E-2</v>
      </c>
      <c r="L18" s="531">
        <v>1.7709693843667676E-2</v>
      </c>
      <c r="M18" s="531">
        <v>0</v>
      </c>
      <c r="N18" s="531">
        <v>6.8050357264375638E-2</v>
      </c>
      <c r="O18" s="531">
        <v>7.3978176437950807E-2</v>
      </c>
      <c r="P18" s="531">
        <v>0</v>
      </c>
      <c r="Q18" s="531">
        <v>7.5700227100681305E-2</v>
      </c>
      <c r="R18" s="531">
        <v>2.5490695895997964E-2</v>
      </c>
    </row>
    <row r="19" spans="1:18" ht="15" customHeight="1">
      <c r="A19" s="530" t="s">
        <v>273</v>
      </c>
      <c r="B19" s="529">
        <v>0.8143155125820738</v>
      </c>
      <c r="C19" s="529">
        <v>0.86916903234850884</v>
      </c>
      <c r="D19" s="529">
        <v>1.0344133628496681</v>
      </c>
      <c r="E19" s="529">
        <v>1.3130833728840374</v>
      </c>
      <c r="F19" s="529">
        <v>0.66344993968636912</v>
      </c>
      <c r="G19" s="529">
        <v>0.24806201550387599</v>
      </c>
      <c r="H19" s="529">
        <v>0.75886634660058849</v>
      </c>
      <c r="I19" s="529">
        <v>0.88149966525329171</v>
      </c>
      <c r="J19" s="529">
        <v>1.9526627218934909</v>
      </c>
      <c r="K19" s="529">
        <v>0.92647348708850774</v>
      </c>
      <c r="L19" s="529">
        <v>0.59548845549332563</v>
      </c>
      <c r="M19" s="529">
        <v>0.96574813288694306</v>
      </c>
      <c r="N19" s="529">
        <v>0.20415107179312689</v>
      </c>
      <c r="O19" s="529">
        <v>0.33290179397077863</v>
      </c>
      <c r="P19" s="529">
        <v>0.49697493517718233</v>
      </c>
      <c r="Q19" s="529">
        <v>1.3247539742619228</v>
      </c>
      <c r="R19" s="529">
        <v>0.30588835075197557</v>
      </c>
    </row>
    <row r="20" spans="1:18" ht="15" customHeight="1">
      <c r="A20" s="532" t="s">
        <v>272</v>
      </c>
      <c r="B20" s="531">
        <v>2.4819925812517343</v>
      </c>
      <c r="C20" s="531">
        <v>2.5724599586443766</v>
      </c>
      <c r="D20" s="531">
        <v>4.5401489233246126</v>
      </c>
      <c r="E20" s="531">
        <v>3.9603438274534621</v>
      </c>
      <c r="F20" s="531">
        <v>2.2114997989545637</v>
      </c>
      <c r="G20" s="531">
        <v>1.1162790697674418</v>
      </c>
      <c r="H20" s="531">
        <v>2.07526715192814</v>
      </c>
      <c r="I20" s="531">
        <v>1.7072082124525774</v>
      </c>
      <c r="J20" s="531">
        <v>0.76923076923076927</v>
      </c>
      <c r="K20" s="531">
        <v>1.5474078454563376</v>
      </c>
      <c r="L20" s="531">
        <v>1.7776105195581431</v>
      </c>
      <c r="M20" s="531">
        <v>2.4980685037342258</v>
      </c>
      <c r="N20" s="531">
        <v>2.8581150051037767</v>
      </c>
      <c r="O20" s="531">
        <v>1.8217125947845387</v>
      </c>
      <c r="P20" s="531">
        <v>1.1668107173725151</v>
      </c>
      <c r="Q20" s="531">
        <v>1.2869038607115821</v>
      </c>
      <c r="R20" s="531">
        <v>2.4471068060158045</v>
      </c>
    </row>
    <row r="21" spans="1:18" ht="15" customHeight="1">
      <c r="A21" s="530" t="s">
        <v>271</v>
      </c>
      <c r="B21" s="529">
        <v>0.91295814880652681</v>
      </c>
      <c r="C21" s="529">
        <v>1.1144990011565556</v>
      </c>
      <c r="D21" s="529">
        <v>0.90963976655262635</v>
      </c>
      <c r="E21" s="529">
        <v>1.0863260032695248</v>
      </c>
      <c r="F21" s="529">
        <v>0.38198632891033374</v>
      </c>
      <c r="G21" s="529">
        <v>1.2093023255813953</v>
      </c>
      <c r="H21" s="529">
        <v>0.82081461979247339</v>
      </c>
      <c r="I21" s="529">
        <v>0.6471769694264673</v>
      </c>
      <c r="J21" s="529">
        <v>1.5976331360946745</v>
      </c>
      <c r="K21" s="529">
        <v>0.96589789079440169</v>
      </c>
      <c r="L21" s="529">
        <v>0.78144024085183628</v>
      </c>
      <c r="M21" s="529">
        <v>1.1331444759206799</v>
      </c>
      <c r="N21" s="529">
        <v>0.5784280367471929</v>
      </c>
      <c r="O21" s="529">
        <v>0.85074902903643435</v>
      </c>
      <c r="P21" s="529">
        <v>1.0587726879861712</v>
      </c>
      <c r="Q21" s="529">
        <v>0.64345193035579107</v>
      </c>
      <c r="R21" s="529">
        <v>1.5039510578638797</v>
      </c>
    </row>
    <row r="22" spans="1:18" ht="15" customHeight="1">
      <c r="A22" s="532" t="s">
        <v>270</v>
      </c>
      <c r="B22" s="531">
        <v>0.35038686408894276</v>
      </c>
      <c r="C22" s="531">
        <v>0.49065993761609367</v>
      </c>
      <c r="D22" s="531">
        <v>0.31797142282149327</v>
      </c>
      <c r="E22" s="531">
        <v>0.6539049728418499</v>
      </c>
      <c r="F22" s="531">
        <v>0.22114997989545634</v>
      </c>
      <c r="G22" s="531">
        <v>0.27906976744186046</v>
      </c>
      <c r="H22" s="531">
        <v>0.43363791234319343</v>
      </c>
      <c r="I22" s="531">
        <v>0.36264226735103772</v>
      </c>
      <c r="J22" s="531">
        <v>0.41420118343195267</v>
      </c>
      <c r="K22" s="531">
        <v>0.27597082594125766</v>
      </c>
      <c r="L22" s="531">
        <v>0.19923405574126138</v>
      </c>
      <c r="M22" s="531">
        <v>0.20602626834921456</v>
      </c>
      <c r="N22" s="531">
        <v>0.37427696495406598</v>
      </c>
      <c r="O22" s="531">
        <v>0.29591270575180323</v>
      </c>
      <c r="P22" s="531">
        <v>0.19446845289541917</v>
      </c>
      <c r="Q22" s="531">
        <v>0.30280090840272522</v>
      </c>
      <c r="R22" s="531">
        <v>0.63726739739994898</v>
      </c>
    </row>
    <row r="23" spans="1:18" ht="15" customHeight="1">
      <c r="A23" s="530" t="s">
        <v>269</v>
      </c>
      <c r="B23" s="529">
        <v>1.9322653897925424</v>
      </c>
      <c r="C23" s="529">
        <v>2.4217572635194338</v>
      </c>
      <c r="D23" s="529">
        <v>2.1131012276111893</v>
      </c>
      <c r="E23" s="529">
        <v>2.2306597057427622</v>
      </c>
      <c r="F23" s="529">
        <v>0.78407720144752713</v>
      </c>
      <c r="G23" s="529">
        <v>1.6434108527131781</v>
      </c>
      <c r="H23" s="529">
        <v>1.6106551029890042</v>
      </c>
      <c r="I23" s="529">
        <v>1.3501450569069404</v>
      </c>
      <c r="J23" s="529">
        <v>1.5384615384615385</v>
      </c>
      <c r="K23" s="529">
        <v>2.0894933964123794</v>
      </c>
      <c r="L23" s="529">
        <v>1.8971509530029</v>
      </c>
      <c r="M23" s="529">
        <v>1.3520473860417204</v>
      </c>
      <c r="N23" s="529">
        <v>2.7220142905750255</v>
      </c>
      <c r="O23" s="529">
        <v>2.1268725725910858</v>
      </c>
      <c r="P23" s="529">
        <v>1.1452031114952463</v>
      </c>
      <c r="Q23" s="529">
        <v>1.4383043149129449</v>
      </c>
      <c r="R23" s="529">
        <v>2.1157277593678305</v>
      </c>
    </row>
    <row r="24" spans="1:18" ht="15" customHeight="1">
      <c r="A24" s="532" t="s">
        <v>268</v>
      </c>
      <c r="B24" s="531">
        <v>1.7375489359953145</v>
      </c>
      <c r="C24" s="531">
        <v>1.9346020397434549</v>
      </c>
      <c r="D24" s="531">
        <v>1.22358623465486</v>
      </c>
      <c r="E24" s="531">
        <v>0.97031060486209997</v>
      </c>
      <c r="F24" s="531">
        <v>0.18094089264173704</v>
      </c>
      <c r="G24" s="531">
        <v>0.31007751937984496</v>
      </c>
      <c r="H24" s="531">
        <v>0.57302152702493414</v>
      </c>
      <c r="I24" s="531">
        <v>0.73086364650747604</v>
      </c>
      <c r="J24" s="531">
        <v>0.29585798816568049</v>
      </c>
      <c r="K24" s="531">
        <v>0.42381233983835992</v>
      </c>
      <c r="L24" s="531">
        <v>2.036614792021783</v>
      </c>
      <c r="M24" s="531">
        <v>11.679114087046099</v>
      </c>
      <c r="N24" s="531">
        <v>7.2813882272881933</v>
      </c>
      <c r="O24" s="531">
        <v>0.29591270575180323</v>
      </c>
      <c r="P24" s="531">
        <v>0.21607605877268801</v>
      </c>
      <c r="Q24" s="531">
        <v>0.26495079485238454</v>
      </c>
      <c r="R24" s="531">
        <v>0.43334183023196532</v>
      </c>
    </row>
    <row r="25" spans="1:18" ht="15" customHeight="1">
      <c r="A25" s="530" t="s">
        <v>267</v>
      </c>
      <c r="B25" s="529">
        <v>1.0193072409860153</v>
      </c>
      <c r="C25" s="529">
        <v>1.640206077173799</v>
      </c>
      <c r="D25" s="529">
        <v>1.1511370497081908</v>
      </c>
      <c r="E25" s="529">
        <v>1.0124980224647999</v>
      </c>
      <c r="F25" s="529">
        <v>0.90470446320868525</v>
      </c>
      <c r="G25" s="529">
        <v>0.89922480620155032</v>
      </c>
      <c r="H25" s="529">
        <v>1.7345516493727737</v>
      </c>
      <c r="I25" s="529">
        <v>0.70854719928587362</v>
      </c>
      <c r="J25" s="529">
        <v>0.59171597633136097</v>
      </c>
      <c r="K25" s="529">
        <v>1.3207175241474471</v>
      </c>
      <c r="L25" s="529">
        <v>0.75266198835587628</v>
      </c>
      <c r="M25" s="529">
        <v>0.50218902910121044</v>
      </c>
      <c r="N25" s="529">
        <v>0.74855392990813197</v>
      </c>
      <c r="O25" s="529">
        <v>0.7120399482152765</v>
      </c>
      <c r="P25" s="529">
        <v>0.6698357821953328</v>
      </c>
      <c r="Q25" s="529">
        <v>1.0598031794095382</v>
      </c>
      <c r="R25" s="529">
        <v>1.1215906194239103</v>
      </c>
    </row>
    <row r="26" spans="1:18" ht="15" customHeight="1">
      <c r="A26" s="532" t="s">
        <v>266</v>
      </c>
      <c r="B26" s="531">
        <v>6.0624120179611801E-2</v>
      </c>
      <c r="C26" s="531">
        <v>9.462727368310378E-2</v>
      </c>
      <c r="D26" s="531">
        <v>7.244918494666934E-2</v>
      </c>
      <c r="E26" s="531">
        <v>0.11074197120708748</v>
      </c>
      <c r="F26" s="531">
        <v>0</v>
      </c>
      <c r="G26" s="531">
        <v>3.1007751937984499E-2</v>
      </c>
      <c r="H26" s="531">
        <v>7.7435341489855966E-2</v>
      </c>
      <c r="I26" s="531">
        <v>6.6949341664806969E-2</v>
      </c>
      <c r="J26" s="531">
        <v>0.17751479289940827</v>
      </c>
      <c r="K26" s="531">
        <v>7.8848807411787902E-2</v>
      </c>
      <c r="L26" s="531">
        <v>3.5419387687335352E-2</v>
      </c>
      <c r="M26" s="531">
        <v>1.287664177182591E-2</v>
      </c>
      <c r="N26" s="531">
        <v>3.4025178632187819E-2</v>
      </c>
      <c r="O26" s="531">
        <v>2.7741816164231551E-2</v>
      </c>
      <c r="P26" s="531">
        <v>2.1607605877268798E-2</v>
      </c>
      <c r="Q26" s="531">
        <v>0</v>
      </c>
      <c r="R26" s="531">
        <v>2.5490695895997964E-2</v>
      </c>
    </row>
    <row r="27" spans="1:18" ht="15" customHeight="1">
      <c r="A27" s="530" t="s">
        <v>265</v>
      </c>
      <c r="B27" s="529">
        <v>0.46752499460548086</v>
      </c>
      <c r="C27" s="529">
        <v>0.3189289594504609</v>
      </c>
      <c r="D27" s="529">
        <v>0.30589655866371501</v>
      </c>
      <c r="E27" s="529">
        <v>1.1759742656752623</v>
      </c>
      <c r="F27" s="529">
        <v>0.60313630880579006</v>
      </c>
      <c r="G27" s="529">
        <v>0.43410852713178288</v>
      </c>
      <c r="H27" s="529">
        <v>0.35620257085333745</v>
      </c>
      <c r="I27" s="529">
        <v>0.21200624860522205</v>
      </c>
      <c r="J27" s="529">
        <v>0.59171597633136097</v>
      </c>
      <c r="K27" s="529">
        <v>0.48294894539720085</v>
      </c>
      <c r="L27" s="529">
        <v>0.59548845549332563</v>
      </c>
      <c r="M27" s="529">
        <v>0.20602626834921456</v>
      </c>
      <c r="N27" s="529">
        <v>0.40830214358625377</v>
      </c>
      <c r="O27" s="529">
        <v>0.31440724986129093</v>
      </c>
      <c r="P27" s="529">
        <v>0.2808988764044944</v>
      </c>
      <c r="Q27" s="529">
        <v>0.11355034065102196</v>
      </c>
      <c r="R27" s="529">
        <v>0.22941626306398166</v>
      </c>
    </row>
    <row r="28" spans="1:18" ht="15" customHeight="1">
      <c r="A28" s="532" t="s">
        <v>264</v>
      </c>
      <c r="B28" s="531">
        <v>0.19214763514554925</v>
      </c>
      <c r="C28" s="531">
        <v>0.25233939648827675</v>
      </c>
      <c r="D28" s="531">
        <v>0.23344737371704566</v>
      </c>
      <c r="E28" s="531">
        <v>0.35331962242261244</v>
      </c>
      <c r="F28" s="531">
        <v>0.20104543626859669</v>
      </c>
      <c r="G28" s="531">
        <v>6.2015503875968998E-2</v>
      </c>
      <c r="H28" s="531">
        <v>0.27876722936348147</v>
      </c>
      <c r="I28" s="531">
        <v>0.15063601874581567</v>
      </c>
      <c r="J28" s="531">
        <v>0.41420118343195267</v>
      </c>
      <c r="K28" s="531">
        <v>0.11827321111768185</v>
      </c>
      <c r="L28" s="531">
        <v>0.13503641555796606</v>
      </c>
      <c r="M28" s="531">
        <v>0.12876641771825909</v>
      </c>
      <c r="N28" s="531">
        <v>0</v>
      </c>
      <c r="O28" s="531">
        <v>0.20343998520436471</v>
      </c>
      <c r="P28" s="531">
        <v>0</v>
      </c>
      <c r="Q28" s="531">
        <v>0.22710068130204392</v>
      </c>
      <c r="R28" s="531">
        <v>5.0981391791995928E-2</v>
      </c>
    </row>
    <row r="29" spans="1:18" ht="15" customHeight="1">
      <c r="A29" s="530" t="s">
        <v>263</v>
      </c>
      <c r="B29" s="529">
        <v>4.5786623647516986</v>
      </c>
      <c r="C29" s="529">
        <v>1.605158938772649</v>
      </c>
      <c r="D29" s="529">
        <v>7.059770577581002</v>
      </c>
      <c r="E29" s="529">
        <v>3.6439381954332122</v>
      </c>
      <c r="F29" s="529">
        <v>1.2665862484921593</v>
      </c>
      <c r="G29" s="529">
        <v>0.89922480620155032</v>
      </c>
      <c r="H29" s="529">
        <v>9.0134737494192354</v>
      </c>
      <c r="I29" s="529">
        <v>0.98192367775050204</v>
      </c>
      <c r="J29" s="529">
        <v>2.3076923076923079</v>
      </c>
      <c r="K29" s="529">
        <v>1.0841711019120837</v>
      </c>
      <c r="L29" s="529">
        <v>6.8115909946206807</v>
      </c>
      <c r="M29" s="529">
        <v>1.8027298480556273</v>
      </c>
      <c r="N29" s="529">
        <v>1.5651582170806397</v>
      </c>
      <c r="O29" s="529">
        <v>15.174773441834658</v>
      </c>
      <c r="P29" s="529">
        <v>0.54019014693171996</v>
      </c>
      <c r="Q29" s="529">
        <v>1.3626040878122634</v>
      </c>
      <c r="R29" s="529">
        <v>1.1470813153199082</v>
      </c>
    </row>
    <row r="30" spans="1:18" ht="15" customHeight="1">
      <c r="A30" s="532" t="s">
        <v>262</v>
      </c>
      <c r="B30" s="531">
        <v>2.7953884567565068</v>
      </c>
      <c r="C30" s="531">
        <v>1.5911400834121892</v>
      </c>
      <c r="D30" s="531">
        <v>2.1211511370497083</v>
      </c>
      <c r="E30" s="531">
        <v>4.1132732162632495</v>
      </c>
      <c r="F30" s="531">
        <v>14.917571371129876</v>
      </c>
      <c r="G30" s="531">
        <v>1.9534883720930232</v>
      </c>
      <c r="H30" s="531">
        <v>2.5553662691652468</v>
      </c>
      <c r="I30" s="531">
        <v>2.2762776166034371</v>
      </c>
      <c r="J30" s="531">
        <v>6.0946745562130182</v>
      </c>
      <c r="K30" s="531">
        <v>2.897693672383205</v>
      </c>
      <c r="L30" s="531">
        <v>2.4837845615743919</v>
      </c>
      <c r="M30" s="531">
        <v>2.8457378315735258</v>
      </c>
      <c r="N30" s="531">
        <v>1.3269819666553249</v>
      </c>
      <c r="O30" s="531">
        <v>3.0978361383391899</v>
      </c>
      <c r="P30" s="531">
        <v>1.2316335350043217</v>
      </c>
      <c r="Q30" s="531">
        <v>3.2551097653292964</v>
      </c>
      <c r="R30" s="531">
        <v>1.1470813153199082</v>
      </c>
    </row>
    <row r="31" spans="1:18" ht="15" customHeight="1">
      <c r="A31" s="530" t="s">
        <v>261</v>
      </c>
      <c r="B31" s="529">
        <v>0.26715713977456046</v>
      </c>
      <c r="C31" s="529">
        <v>0.30491010409000108</v>
      </c>
      <c r="D31" s="529">
        <v>0.28577178506741802</v>
      </c>
      <c r="E31" s="529">
        <v>0.36386647682328749</v>
      </c>
      <c r="F31" s="529">
        <v>0.28146361077603538</v>
      </c>
      <c r="G31" s="529">
        <v>0.18604651162790697</v>
      </c>
      <c r="H31" s="529">
        <v>0.34071550255536626</v>
      </c>
      <c r="I31" s="529">
        <v>0.24548091943762551</v>
      </c>
      <c r="J31" s="529">
        <v>0</v>
      </c>
      <c r="K31" s="529">
        <v>0.21683422038241673</v>
      </c>
      <c r="L31" s="529">
        <v>0.23243973169813828</v>
      </c>
      <c r="M31" s="529">
        <v>0.25753283543651817</v>
      </c>
      <c r="N31" s="529">
        <v>6.8050357264375638E-2</v>
      </c>
      <c r="O31" s="529">
        <v>0.28666543369705932</v>
      </c>
      <c r="P31" s="529">
        <v>0.19446845289541917</v>
      </c>
      <c r="Q31" s="529">
        <v>0.30280090840272522</v>
      </c>
      <c r="R31" s="529">
        <v>0.25490695895997961</v>
      </c>
    </row>
    <row r="32" spans="1:18" ht="15" customHeight="1">
      <c r="A32" s="532" t="s">
        <v>260</v>
      </c>
      <c r="B32" s="531">
        <v>0.31082705685309436</v>
      </c>
      <c r="C32" s="531">
        <v>0.38902323625275997</v>
      </c>
      <c r="D32" s="531">
        <v>0.41457033608371907</v>
      </c>
      <c r="E32" s="531">
        <v>0.80683436165163747</v>
      </c>
      <c r="F32" s="531">
        <v>0.12062726176115801</v>
      </c>
      <c r="G32" s="531">
        <v>0.27906976744186046</v>
      </c>
      <c r="H32" s="531">
        <v>0.52656032213102055</v>
      </c>
      <c r="I32" s="531">
        <v>0.22874358402142381</v>
      </c>
      <c r="J32" s="531">
        <v>0.29585798816568049</v>
      </c>
      <c r="K32" s="531">
        <v>0.19712201852946973</v>
      </c>
      <c r="L32" s="531">
        <v>0.11954043344475683</v>
      </c>
      <c r="M32" s="531">
        <v>0.20602626834921456</v>
      </c>
      <c r="N32" s="531">
        <v>6.8050357264375638E-2</v>
      </c>
      <c r="O32" s="531">
        <v>0.33290179397077863</v>
      </c>
      <c r="P32" s="531">
        <v>8.6430423509075191E-2</v>
      </c>
      <c r="Q32" s="531">
        <v>0.30280090840272522</v>
      </c>
      <c r="R32" s="531">
        <v>7.6472087687993892E-2</v>
      </c>
    </row>
    <row r="33" spans="1:18" ht="15" customHeight="1">
      <c r="A33" s="530" t="s">
        <v>259</v>
      </c>
      <c r="B33" s="529">
        <v>1.25255597455842</v>
      </c>
      <c r="C33" s="529">
        <v>1.8154417691795464</v>
      </c>
      <c r="D33" s="529">
        <v>0.82511571744817869</v>
      </c>
      <c r="E33" s="529">
        <v>2.4310499393555873</v>
      </c>
      <c r="F33" s="529">
        <v>0.58303176517893052</v>
      </c>
      <c r="G33" s="529">
        <v>0.37209302325581395</v>
      </c>
      <c r="H33" s="529">
        <v>1.5951680346910329</v>
      </c>
      <c r="I33" s="529">
        <v>0.48538272706985053</v>
      </c>
      <c r="J33" s="529">
        <v>1.0059171597633136</v>
      </c>
      <c r="K33" s="529">
        <v>0.63079045929430322</v>
      </c>
      <c r="L33" s="529">
        <v>1.5850175990082573</v>
      </c>
      <c r="M33" s="529">
        <v>0.60520216327581766</v>
      </c>
      <c r="N33" s="529">
        <v>1.5651582170806397</v>
      </c>
      <c r="O33" s="529">
        <v>0.8230072128722028</v>
      </c>
      <c r="P33" s="529">
        <v>0.25929127052722556</v>
      </c>
      <c r="Q33" s="529">
        <v>0.64345193035579107</v>
      </c>
      <c r="R33" s="529">
        <v>0.38236043843996936</v>
      </c>
    </row>
    <row r="34" spans="1:18" ht="15" customHeight="1">
      <c r="A34" s="532" t="s">
        <v>258</v>
      </c>
      <c r="B34" s="531">
        <v>0.45313961015608145</v>
      </c>
      <c r="C34" s="531">
        <v>0.36098552553184032</v>
      </c>
      <c r="D34" s="531">
        <v>0.75669148722076873</v>
      </c>
      <c r="E34" s="531">
        <v>0.34804619522227498</v>
      </c>
      <c r="F34" s="531">
        <v>0.48250904704463204</v>
      </c>
      <c r="G34" s="531">
        <v>0.27906976744186046</v>
      </c>
      <c r="H34" s="531">
        <v>0.21681895617159672</v>
      </c>
      <c r="I34" s="531">
        <v>0.44074983262664585</v>
      </c>
      <c r="J34" s="531">
        <v>0.59171597633136097</v>
      </c>
      <c r="K34" s="531">
        <v>0.22669032130889022</v>
      </c>
      <c r="L34" s="531">
        <v>0.34755274168197819</v>
      </c>
      <c r="M34" s="531">
        <v>0.45068246201390683</v>
      </c>
      <c r="N34" s="531">
        <v>0.44232732221844168</v>
      </c>
      <c r="O34" s="531">
        <v>0.60107268355835031</v>
      </c>
      <c r="P34" s="531">
        <v>1.2100259291270528</v>
      </c>
      <c r="Q34" s="531">
        <v>0.22710068130204392</v>
      </c>
      <c r="R34" s="531">
        <v>0.86668366046393064</v>
      </c>
    </row>
    <row r="35" spans="1:18" ht="15" customHeight="1">
      <c r="A35" s="530" t="s">
        <v>257</v>
      </c>
      <c r="B35" s="529">
        <v>0.1818723605388354</v>
      </c>
      <c r="C35" s="529">
        <v>0.23131111344758701</v>
      </c>
      <c r="D35" s="529">
        <v>0.31394646810223387</v>
      </c>
      <c r="E35" s="529">
        <v>0.22675736961451248</v>
      </c>
      <c r="F35" s="529">
        <v>0.22114997989545634</v>
      </c>
      <c r="G35" s="529">
        <v>0.124031007751938</v>
      </c>
      <c r="H35" s="529">
        <v>0.10840947808579836</v>
      </c>
      <c r="I35" s="529">
        <v>0.10600312430261102</v>
      </c>
      <c r="J35" s="529">
        <v>5.9171597633136098E-2</v>
      </c>
      <c r="K35" s="529">
        <v>0.24640252316183719</v>
      </c>
      <c r="L35" s="529">
        <v>0.13282270382750758</v>
      </c>
      <c r="M35" s="529">
        <v>0.12876641771825909</v>
      </c>
      <c r="N35" s="529">
        <v>0.13610071452875128</v>
      </c>
      <c r="O35" s="529">
        <v>0.16645089698538931</v>
      </c>
      <c r="P35" s="529">
        <v>4.3215211754537596E-2</v>
      </c>
      <c r="Q35" s="529">
        <v>0.15140045420136261</v>
      </c>
      <c r="R35" s="529">
        <v>5.0981391791995928E-2</v>
      </c>
    </row>
    <row r="36" spans="1:18" ht="15" customHeight="1">
      <c r="A36" s="532" t="s">
        <v>256</v>
      </c>
      <c r="B36" s="531">
        <v>2.7573699407116656</v>
      </c>
      <c r="C36" s="531">
        <v>3.1927943083447237</v>
      </c>
      <c r="D36" s="531">
        <v>3.4976856510364258</v>
      </c>
      <c r="E36" s="531">
        <v>2.8792912513842746</v>
      </c>
      <c r="F36" s="531">
        <v>1.9501407318053881</v>
      </c>
      <c r="G36" s="531">
        <v>3.6899224806201549</v>
      </c>
      <c r="H36" s="531">
        <v>2.2920861080997366</v>
      </c>
      <c r="I36" s="531">
        <v>1.9136353492523988</v>
      </c>
      <c r="J36" s="531">
        <v>2.72189349112426</v>
      </c>
      <c r="K36" s="531">
        <v>3.4594914251921938</v>
      </c>
      <c r="L36" s="531">
        <v>2.6254621123237332</v>
      </c>
      <c r="M36" s="531">
        <v>2.3177955189286634</v>
      </c>
      <c r="N36" s="531">
        <v>3.1643416127934669</v>
      </c>
      <c r="O36" s="531">
        <v>2.3488071019049381</v>
      </c>
      <c r="P36" s="531">
        <v>1.9230769230769231</v>
      </c>
      <c r="Q36" s="531">
        <v>2.2710068130204393</v>
      </c>
      <c r="R36" s="531">
        <v>1.9118021921998469</v>
      </c>
    </row>
    <row r="37" spans="1:18" ht="15" customHeight="1">
      <c r="A37" s="530" t="s">
        <v>255</v>
      </c>
      <c r="B37" s="529">
        <v>0.70796642040258528</v>
      </c>
      <c r="C37" s="529">
        <v>0.47313636841551887</v>
      </c>
      <c r="D37" s="529">
        <v>1.3523847856711613</v>
      </c>
      <c r="E37" s="529">
        <v>0.61171755523914995</v>
      </c>
      <c r="F37" s="529">
        <v>0.72376357056694818</v>
      </c>
      <c r="G37" s="529">
        <v>9.3023255813953487E-2</v>
      </c>
      <c r="H37" s="529">
        <v>0.55753445872696294</v>
      </c>
      <c r="I37" s="529">
        <v>0.39611693818344118</v>
      </c>
      <c r="J37" s="529">
        <v>1.1834319526627219</v>
      </c>
      <c r="K37" s="529">
        <v>0.31539522964715161</v>
      </c>
      <c r="L37" s="529">
        <v>0.39182697629114738</v>
      </c>
      <c r="M37" s="529">
        <v>0.3991758949266031</v>
      </c>
      <c r="N37" s="529">
        <v>0.40830214358625377</v>
      </c>
      <c r="O37" s="529">
        <v>2.8296652487516183</v>
      </c>
      <c r="P37" s="529">
        <v>0.43215211754537602</v>
      </c>
      <c r="Q37" s="529">
        <v>0.30280090840272522</v>
      </c>
      <c r="R37" s="529">
        <v>0.9941371399439205</v>
      </c>
    </row>
    <row r="38" spans="1:18" ht="15" customHeight="1">
      <c r="A38" s="532" t="s">
        <v>254</v>
      </c>
      <c r="B38" s="531">
        <v>2.7974435116778498</v>
      </c>
      <c r="C38" s="531">
        <v>2.6180212385658712</v>
      </c>
      <c r="D38" s="531">
        <v>2.7973435298852887</v>
      </c>
      <c r="E38" s="531">
        <v>2.6050730369667248</v>
      </c>
      <c r="F38" s="531">
        <v>2.6135906714917572</v>
      </c>
      <c r="G38" s="531">
        <v>2.8217054263565893</v>
      </c>
      <c r="H38" s="531">
        <v>2.7876722936348148</v>
      </c>
      <c r="I38" s="531">
        <v>2.9457710332515061</v>
      </c>
      <c r="J38" s="531">
        <v>1.4201183431952662</v>
      </c>
      <c r="K38" s="531">
        <v>3.7945988566922924</v>
      </c>
      <c r="L38" s="531">
        <v>3.626059814490957</v>
      </c>
      <c r="M38" s="531">
        <v>2.1632758176667526</v>
      </c>
      <c r="N38" s="531">
        <v>1.4971078598162639</v>
      </c>
      <c r="O38" s="531">
        <v>1.0449417421860552</v>
      </c>
      <c r="P38" s="531">
        <v>0.84269662921348309</v>
      </c>
      <c r="Q38" s="531">
        <v>2.9523088569265705</v>
      </c>
      <c r="R38" s="531">
        <v>2.3196533265358141</v>
      </c>
    </row>
    <row r="39" spans="1:18" ht="15" customHeight="1">
      <c r="A39" s="530" t="s">
        <v>253</v>
      </c>
      <c r="B39" s="529">
        <v>0.8888112534807493</v>
      </c>
      <c r="C39" s="529">
        <v>1.1355272841972452</v>
      </c>
      <c r="D39" s="529">
        <v>1.3362849667941235</v>
      </c>
      <c r="E39" s="529">
        <v>0.90702947845804993</v>
      </c>
      <c r="F39" s="529">
        <v>0.82428628870124654</v>
      </c>
      <c r="G39" s="529">
        <v>0.40310077519379844</v>
      </c>
      <c r="H39" s="529">
        <v>0.49558618553507822</v>
      </c>
      <c r="I39" s="529">
        <v>0.61928141039946438</v>
      </c>
      <c r="J39" s="529">
        <v>0.76923076923076927</v>
      </c>
      <c r="K39" s="529">
        <v>0.76877587226493205</v>
      </c>
      <c r="L39" s="529">
        <v>0.95410975582759616</v>
      </c>
      <c r="M39" s="529">
        <v>0.63095544681946947</v>
      </c>
      <c r="N39" s="529">
        <v>0.40830214358625377</v>
      </c>
      <c r="O39" s="529">
        <v>0.7305344923247642</v>
      </c>
      <c r="P39" s="529">
        <v>0.32411408815903198</v>
      </c>
      <c r="Q39" s="529">
        <v>0.30280090840272522</v>
      </c>
      <c r="R39" s="529">
        <v>0.50981391791995923</v>
      </c>
    </row>
    <row r="40" spans="1:18" ht="15" customHeight="1">
      <c r="A40" s="532" t="s">
        <v>252</v>
      </c>
      <c r="B40" s="531">
        <v>0.89035254467175629</v>
      </c>
      <c r="C40" s="531">
        <v>1.0128622997932217</v>
      </c>
      <c r="D40" s="531">
        <v>0.88146508351781039</v>
      </c>
      <c r="E40" s="531">
        <v>1.9300743553235249</v>
      </c>
      <c r="F40" s="531">
        <v>0.72376357056694818</v>
      </c>
      <c r="G40" s="531">
        <v>1.4883720930232558</v>
      </c>
      <c r="H40" s="531">
        <v>0.75886634660058849</v>
      </c>
      <c r="I40" s="531">
        <v>0.6360187458156662</v>
      </c>
      <c r="J40" s="531">
        <v>0.7100591715976331</v>
      </c>
      <c r="K40" s="531">
        <v>0.61107825744135624</v>
      </c>
      <c r="L40" s="531">
        <v>0.71060146547716552</v>
      </c>
      <c r="M40" s="531">
        <v>0.7339685809940768</v>
      </c>
      <c r="N40" s="531">
        <v>0.64647839401156859</v>
      </c>
      <c r="O40" s="531">
        <v>0.70279267616053265</v>
      </c>
      <c r="P40" s="531">
        <v>0.32411408815903198</v>
      </c>
      <c r="Q40" s="531">
        <v>0.79485238455715368</v>
      </c>
      <c r="R40" s="531">
        <v>0.73923018098394089</v>
      </c>
    </row>
    <row r="41" spans="1:18" ht="15" customHeight="1">
      <c r="A41" s="530" t="s">
        <v>251</v>
      </c>
      <c r="B41" s="529">
        <v>2.0992386021516425</v>
      </c>
      <c r="C41" s="529">
        <v>2.8423229243332284</v>
      </c>
      <c r="D41" s="529">
        <v>1.8474542161400684</v>
      </c>
      <c r="E41" s="529">
        <v>5.7585825027685491</v>
      </c>
      <c r="F41" s="529">
        <v>1.7893043827905106</v>
      </c>
      <c r="G41" s="529">
        <v>3.2248062015503876</v>
      </c>
      <c r="H41" s="529">
        <v>1.9358835372463992</v>
      </c>
      <c r="I41" s="529">
        <v>1.6848917652309754</v>
      </c>
      <c r="J41" s="529">
        <v>0.94674556213017758</v>
      </c>
      <c r="K41" s="529">
        <v>2.2964715158683227</v>
      </c>
      <c r="L41" s="529">
        <v>0.97181944967126377</v>
      </c>
      <c r="M41" s="529">
        <v>1.5194437290754572</v>
      </c>
      <c r="N41" s="529">
        <v>0.85062946580469545</v>
      </c>
      <c r="O41" s="529">
        <v>1.2668762714999076</v>
      </c>
      <c r="P41" s="529">
        <v>0.79948141745894552</v>
      </c>
      <c r="Q41" s="529">
        <v>1.8925056775170326</v>
      </c>
      <c r="R41" s="529">
        <v>1.2490440989039</v>
      </c>
    </row>
    <row r="42" spans="1:18" ht="15" customHeight="1">
      <c r="A42" s="528" t="s">
        <v>250</v>
      </c>
      <c r="B42" s="527">
        <v>36.682730345968494</v>
      </c>
      <c r="C42" s="527">
        <v>38.026145165247257</v>
      </c>
      <c r="D42" s="527">
        <v>42.712819480780837</v>
      </c>
      <c r="E42" s="527">
        <v>50.181933238411645</v>
      </c>
      <c r="F42" s="527">
        <v>38.821873743466021</v>
      </c>
      <c r="G42" s="527">
        <v>25.302325581395348</v>
      </c>
      <c r="H42" s="527">
        <v>37.587114759176089</v>
      </c>
      <c r="I42" s="527">
        <v>24.369560365989734</v>
      </c>
      <c r="J42" s="527">
        <v>32.189349112426036</v>
      </c>
      <c r="K42" s="527">
        <v>29.78513699980288</v>
      </c>
      <c r="L42" s="527">
        <v>35.348548911960684</v>
      </c>
      <c r="M42" s="527">
        <v>38.977594643317019</v>
      </c>
      <c r="N42" s="527">
        <v>46.410343654304185</v>
      </c>
      <c r="O42" s="527">
        <v>42.287775106343631</v>
      </c>
      <c r="P42" s="527">
        <v>15.859982713915299</v>
      </c>
      <c r="Q42" s="527">
        <v>26.381529144587436</v>
      </c>
      <c r="R42" s="527">
        <v>24.241651797094061</v>
      </c>
    </row>
    <row r="43" spans="1:18" ht="4.5" customHeight="1">
      <c r="A43" s="535"/>
      <c r="B43" s="534"/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</row>
    <row r="44" spans="1:18" ht="24.95" customHeight="1">
      <c r="A44" s="533" t="s">
        <v>249</v>
      </c>
      <c r="B44" s="505"/>
      <c r="C44" s="505"/>
      <c r="D44" s="505"/>
      <c r="E44" s="505"/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144"/>
    </row>
    <row r="45" spans="1:18" ht="15" customHeight="1">
      <c r="A45" s="530" t="s">
        <v>248</v>
      </c>
      <c r="B45" s="529">
        <v>1.5633830314115145</v>
      </c>
      <c r="C45" s="529">
        <v>1.8785266183016156</v>
      </c>
      <c r="D45" s="529">
        <v>1.8997786274904407</v>
      </c>
      <c r="E45" s="529">
        <v>1.6716764225069873</v>
      </c>
      <c r="F45" s="529">
        <v>1.0454362685967027</v>
      </c>
      <c r="G45" s="529">
        <v>1.3023255813953489</v>
      </c>
      <c r="H45" s="529">
        <v>1.192504258943782</v>
      </c>
      <c r="I45" s="529">
        <v>1.0935059138585137</v>
      </c>
      <c r="J45" s="529">
        <v>1.8343195266272188</v>
      </c>
      <c r="K45" s="529">
        <v>1.3601419278533411</v>
      </c>
      <c r="L45" s="529">
        <v>1.290593938857282</v>
      </c>
      <c r="M45" s="529">
        <v>1.3649240278135462</v>
      </c>
      <c r="N45" s="529">
        <v>0.85062946580469545</v>
      </c>
      <c r="O45" s="529">
        <v>1.9974107638246716</v>
      </c>
      <c r="P45" s="529">
        <v>1.9662921348314606</v>
      </c>
      <c r="Q45" s="529">
        <v>0.90840272520817567</v>
      </c>
      <c r="R45" s="529">
        <v>3.4922253377517207</v>
      </c>
    </row>
    <row r="46" spans="1:18" ht="15" customHeight="1">
      <c r="A46" s="532" t="s">
        <v>247</v>
      </c>
      <c r="B46" s="531">
        <v>3.2002342762610332</v>
      </c>
      <c r="C46" s="531">
        <v>3.7009778151613921</v>
      </c>
      <c r="D46" s="531">
        <v>3.783457436103844</v>
      </c>
      <c r="E46" s="531">
        <v>3.6597584770342242</v>
      </c>
      <c r="F46" s="531">
        <v>2.2316043425814236</v>
      </c>
      <c r="G46" s="531">
        <v>2.3875968992248064</v>
      </c>
      <c r="H46" s="531">
        <v>1.7345516493727737</v>
      </c>
      <c r="I46" s="531">
        <v>3.5259986610131668</v>
      </c>
      <c r="J46" s="531">
        <v>1.5976331360946745</v>
      </c>
      <c r="K46" s="531">
        <v>1.034890597279716</v>
      </c>
      <c r="L46" s="531">
        <v>3.6902574546742519</v>
      </c>
      <c r="M46" s="531">
        <v>3.0517640999227402</v>
      </c>
      <c r="N46" s="531">
        <v>4.1510717931269143</v>
      </c>
      <c r="O46" s="531">
        <v>1.5997780654706861</v>
      </c>
      <c r="P46" s="531">
        <v>3.1763180639585138</v>
      </c>
      <c r="Q46" s="531">
        <v>1.9303557910673734</v>
      </c>
      <c r="R46" s="531">
        <v>1.988274279887841</v>
      </c>
    </row>
    <row r="47" spans="1:18" ht="15" customHeight="1">
      <c r="A47" s="530" t="s">
        <v>246</v>
      </c>
      <c r="B47" s="529">
        <v>11.244233002126981</v>
      </c>
      <c r="C47" s="529">
        <v>12.823747940980617</v>
      </c>
      <c r="D47" s="529">
        <v>10.6097806399678</v>
      </c>
      <c r="E47" s="529">
        <v>6.6445182724252501</v>
      </c>
      <c r="F47" s="529">
        <v>5.9107358262967429</v>
      </c>
      <c r="G47" s="529">
        <v>7.9069767441860463</v>
      </c>
      <c r="H47" s="529">
        <v>9.354189251974601</v>
      </c>
      <c r="I47" s="529">
        <v>9.7355501004240121</v>
      </c>
      <c r="J47" s="529">
        <v>12.071005917159763</v>
      </c>
      <c r="K47" s="529">
        <v>21.643997634535779</v>
      </c>
      <c r="L47" s="529">
        <v>10.732074469262614</v>
      </c>
      <c r="M47" s="529">
        <v>6.2065413340200877</v>
      </c>
      <c r="N47" s="529">
        <v>5.9203810820006808</v>
      </c>
      <c r="O47" s="529">
        <v>15.276493434436841</v>
      </c>
      <c r="P47" s="529">
        <v>20.419187554019015</v>
      </c>
      <c r="Q47" s="529">
        <v>9.7274791824375466</v>
      </c>
      <c r="R47" s="529">
        <v>17.206219729798626</v>
      </c>
    </row>
    <row r="48" spans="1:18" ht="15" customHeight="1">
      <c r="A48" s="532" t="s">
        <v>245</v>
      </c>
      <c r="B48" s="531">
        <v>0.93196740682894752</v>
      </c>
      <c r="C48" s="531">
        <v>1.0128622997932217</v>
      </c>
      <c r="D48" s="531">
        <v>0.8895149929563293</v>
      </c>
      <c r="E48" s="531">
        <v>0.85956863365501246</v>
      </c>
      <c r="F48" s="531">
        <v>1.2866907921190189</v>
      </c>
      <c r="G48" s="531">
        <v>1.7364341085271315</v>
      </c>
      <c r="H48" s="531">
        <v>0.83630168809044436</v>
      </c>
      <c r="I48" s="531">
        <v>0.96518634233430034</v>
      </c>
      <c r="J48" s="531">
        <v>0.23668639053254439</v>
      </c>
      <c r="K48" s="531">
        <v>0.70963926670609112</v>
      </c>
      <c r="L48" s="531">
        <v>1.0692227658114359</v>
      </c>
      <c r="M48" s="531">
        <v>0.86273499871233583</v>
      </c>
      <c r="N48" s="531">
        <v>1.3269819666553249</v>
      </c>
      <c r="O48" s="531">
        <v>0.23118180136859628</v>
      </c>
      <c r="P48" s="531">
        <v>0.32411408815903198</v>
      </c>
      <c r="Q48" s="531">
        <v>1.097653292959879</v>
      </c>
      <c r="R48" s="531">
        <v>1.5294417537598775</v>
      </c>
    </row>
    <row r="49" spans="1:18" ht="15" customHeight="1">
      <c r="A49" s="530" t="s">
        <v>244</v>
      </c>
      <c r="B49" s="529">
        <v>3.9467329764387951</v>
      </c>
      <c r="C49" s="529">
        <v>3.9988784915711633</v>
      </c>
      <c r="D49" s="529">
        <v>4.0088549003823708</v>
      </c>
      <c r="E49" s="529">
        <v>1.6822232769076622</v>
      </c>
      <c r="F49" s="529">
        <v>2.4326497788500201</v>
      </c>
      <c r="G49" s="529">
        <v>6.5736434108527124</v>
      </c>
      <c r="H49" s="529">
        <v>4.4912498064116466</v>
      </c>
      <c r="I49" s="529">
        <v>4.1954920776612363</v>
      </c>
      <c r="J49" s="529">
        <v>3.195266272189349</v>
      </c>
      <c r="K49" s="529">
        <v>2.877981470530258</v>
      </c>
      <c r="L49" s="529">
        <v>3.9913222500166032</v>
      </c>
      <c r="M49" s="529">
        <v>3.2577903682719547</v>
      </c>
      <c r="N49" s="529">
        <v>3.5045933991153451</v>
      </c>
      <c r="O49" s="529">
        <v>6.1864250046236355</v>
      </c>
      <c r="P49" s="529">
        <v>5.7476231633535004</v>
      </c>
      <c r="Q49" s="529">
        <v>5.6396669190007565</v>
      </c>
      <c r="R49" s="529">
        <v>6.6785623247514661</v>
      </c>
    </row>
    <row r="50" spans="1:18" ht="15" customHeight="1">
      <c r="A50" s="532" t="s">
        <v>243</v>
      </c>
      <c r="B50" s="531">
        <v>0.88110479752571391</v>
      </c>
      <c r="C50" s="531">
        <v>0.90071145690954335</v>
      </c>
      <c r="D50" s="531">
        <v>0.38639565304890322</v>
      </c>
      <c r="E50" s="531">
        <v>0.64335811844117496</v>
      </c>
      <c r="F50" s="531">
        <v>0.58303176517893052</v>
      </c>
      <c r="G50" s="531">
        <v>1.2403100775193798</v>
      </c>
      <c r="H50" s="531">
        <v>0.89824996128232915</v>
      </c>
      <c r="I50" s="531">
        <v>0.92613255969649622</v>
      </c>
      <c r="J50" s="531">
        <v>4.2011834319526624</v>
      </c>
      <c r="K50" s="531">
        <v>1.2221565148827125</v>
      </c>
      <c r="L50" s="531">
        <v>1.0913598831160207</v>
      </c>
      <c r="M50" s="531">
        <v>0.51506567087303634</v>
      </c>
      <c r="N50" s="531">
        <v>1.4630826811840763</v>
      </c>
      <c r="O50" s="531">
        <v>0.73978176437950804</v>
      </c>
      <c r="P50" s="531">
        <v>0.82108902333621436</v>
      </c>
      <c r="Q50" s="531">
        <v>0.49205147615442851</v>
      </c>
      <c r="R50" s="531">
        <v>1.1470813153199082</v>
      </c>
    </row>
    <row r="51" spans="1:18" ht="15" customHeight="1">
      <c r="A51" s="530" t="s">
        <v>242</v>
      </c>
      <c r="B51" s="529">
        <v>1.7945767100625762</v>
      </c>
      <c r="C51" s="529">
        <v>1.6437107910139137</v>
      </c>
      <c r="D51" s="529">
        <v>1.4208090158985711</v>
      </c>
      <c r="E51" s="529">
        <v>1.4396456256921373</v>
      </c>
      <c r="F51" s="529">
        <v>1.4676316847607558</v>
      </c>
      <c r="G51" s="529">
        <v>1.6124031007751938</v>
      </c>
      <c r="H51" s="529">
        <v>1.904909400650457</v>
      </c>
      <c r="I51" s="529">
        <v>2.2149073867440303</v>
      </c>
      <c r="J51" s="529">
        <v>1.36094674556213</v>
      </c>
      <c r="K51" s="529">
        <v>2.7005716538537357</v>
      </c>
      <c r="L51" s="529">
        <v>2.1251632612401212</v>
      </c>
      <c r="M51" s="529">
        <v>0.96574813288694306</v>
      </c>
      <c r="N51" s="529">
        <v>2.0755358965634572</v>
      </c>
      <c r="O51" s="529">
        <v>1.2668762714999076</v>
      </c>
      <c r="P51" s="529">
        <v>1.8798617113223854</v>
      </c>
      <c r="Q51" s="529">
        <v>2.0439061317183951</v>
      </c>
      <c r="R51" s="529">
        <v>2.0902370634718328</v>
      </c>
    </row>
    <row r="52" spans="1:18" ht="15" customHeight="1">
      <c r="A52" s="532" t="s">
        <v>241</v>
      </c>
      <c r="B52" s="531">
        <v>3.0029490038121267</v>
      </c>
      <c r="C52" s="531">
        <v>3.0000350471384012</v>
      </c>
      <c r="D52" s="531">
        <v>1.5979070235459851</v>
      </c>
      <c r="E52" s="531">
        <v>1.8404260929177871</v>
      </c>
      <c r="F52" s="531">
        <v>2.1109770808202653</v>
      </c>
      <c r="G52" s="531">
        <v>6.5426356589147288</v>
      </c>
      <c r="H52" s="531">
        <v>1.9823447421403129</v>
      </c>
      <c r="I52" s="531">
        <v>6.7618835081455035</v>
      </c>
      <c r="J52" s="531">
        <v>0.35502958579881655</v>
      </c>
      <c r="K52" s="531">
        <v>3.1835205992509366</v>
      </c>
      <c r="L52" s="531">
        <v>3.2519425320434774</v>
      </c>
      <c r="M52" s="531">
        <v>4.8158640226628888</v>
      </c>
      <c r="N52" s="531">
        <v>7.2813882272881933</v>
      </c>
      <c r="O52" s="531">
        <v>0.47161087479193636</v>
      </c>
      <c r="P52" s="531">
        <v>0.84269662921348309</v>
      </c>
      <c r="Q52" s="531">
        <v>2.7630582891748676</v>
      </c>
      <c r="R52" s="531">
        <v>0.96864644404792244</v>
      </c>
    </row>
    <row r="53" spans="1:18" ht="15" customHeight="1">
      <c r="A53" s="530" t="s">
        <v>240</v>
      </c>
      <c r="B53" s="529">
        <v>1.2304641341539853</v>
      </c>
      <c r="C53" s="529">
        <v>0.7500087617846003</v>
      </c>
      <c r="D53" s="529">
        <v>0.55544375125779832</v>
      </c>
      <c r="E53" s="529">
        <v>0.18456995201181248</v>
      </c>
      <c r="F53" s="529">
        <v>0.40209087253719339</v>
      </c>
      <c r="G53" s="529">
        <v>0.37209302325581395</v>
      </c>
      <c r="H53" s="529">
        <v>0.30974136595942386</v>
      </c>
      <c r="I53" s="529">
        <v>2.633340772149074</v>
      </c>
      <c r="J53" s="529">
        <v>3.0177514792899407</v>
      </c>
      <c r="K53" s="529">
        <v>0.49280504632367439</v>
      </c>
      <c r="L53" s="529">
        <v>2.3111150465986321</v>
      </c>
      <c r="M53" s="529">
        <v>1.8027298480556273</v>
      </c>
      <c r="N53" s="529">
        <v>3.2323919700578427</v>
      </c>
      <c r="O53" s="529">
        <v>0.45311633068244872</v>
      </c>
      <c r="P53" s="529">
        <v>0.34572169403630076</v>
      </c>
      <c r="Q53" s="529">
        <v>0.94625283875851629</v>
      </c>
      <c r="R53" s="529">
        <v>0.35686974254397141</v>
      </c>
    </row>
    <row r="54" spans="1:18" ht="15" customHeight="1">
      <c r="A54" s="532" t="s">
        <v>239</v>
      </c>
      <c r="B54" s="531">
        <v>1.2993084740189682</v>
      </c>
      <c r="C54" s="531">
        <v>1.640206077173799</v>
      </c>
      <c r="D54" s="531">
        <v>2.101026363453411</v>
      </c>
      <c r="E54" s="531">
        <v>0.97558403206243738</v>
      </c>
      <c r="F54" s="531">
        <v>0.88459991958182538</v>
      </c>
      <c r="G54" s="531">
        <v>3.3178294573643408</v>
      </c>
      <c r="H54" s="531">
        <v>0.83630168809044436</v>
      </c>
      <c r="I54" s="531">
        <v>1.1325596964963178</v>
      </c>
      <c r="J54" s="531">
        <v>1.2426035502958579</v>
      </c>
      <c r="K54" s="531">
        <v>0.63079045929430322</v>
      </c>
      <c r="L54" s="531">
        <v>1.1621986584906914</v>
      </c>
      <c r="M54" s="531">
        <v>1.1717744012361575</v>
      </c>
      <c r="N54" s="531">
        <v>0.71452875127594417</v>
      </c>
      <c r="O54" s="531">
        <v>1.0726835583502867</v>
      </c>
      <c r="P54" s="531">
        <v>0.51858254105445112</v>
      </c>
      <c r="Q54" s="531">
        <v>1.1355034065102196</v>
      </c>
      <c r="R54" s="531">
        <v>1.37649757838389</v>
      </c>
    </row>
    <row r="55" spans="1:18" ht="15" customHeight="1">
      <c r="A55" s="530" t="s">
        <v>238</v>
      </c>
      <c r="B55" s="529">
        <v>4.9670677448854814</v>
      </c>
      <c r="C55" s="529">
        <v>4.163600042056566</v>
      </c>
      <c r="D55" s="529">
        <v>4.8098208895149934</v>
      </c>
      <c r="E55" s="529">
        <v>5.3788957443442493</v>
      </c>
      <c r="F55" s="529">
        <v>12.887012464817049</v>
      </c>
      <c r="G55" s="529">
        <v>4.4651162790697674</v>
      </c>
      <c r="H55" s="529">
        <v>6.0554437045067369</v>
      </c>
      <c r="I55" s="529">
        <v>4.5525552332068742</v>
      </c>
      <c r="J55" s="529">
        <v>5.7988165680473376</v>
      </c>
      <c r="K55" s="529">
        <v>4.0804257835600239</v>
      </c>
      <c r="L55" s="529">
        <v>4.8126093020166909</v>
      </c>
      <c r="M55" s="529">
        <v>4.9446304403811485</v>
      </c>
      <c r="N55" s="529">
        <v>3.2664171486900302</v>
      </c>
      <c r="O55" s="529">
        <v>4.6513778435361566</v>
      </c>
      <c r="P55" s="529">
        <v>4.3863439930855659</v>
      </c>
      <c r="Q55" s="529">
        <v>5.9424678274034823</v>
      </c>
      <c r="R55" s="529">
        <v>6.2197297986235025</v>
      </c>
    </row>
    <row r="56" spans="1:18" ht="15" customHeight="1">
      <c r="A56" s="532" t="s">
        <v>237</v>
      </c>
      <c r="B56" s="531">
        <v>0.34319417186424306</v>
      </c>
      <c r="C56" s="531">
        <v>0.37149966705218518</v>
      </c>
      <c r="D56" s="531">
        <v>0.30187160394445567</v>
      </c>
      <c r="E56" s="531">
        <v>0.47988187523071246</v>
      </c>
      <c r="F56" s="531">
        <v>0.30156815440289503</v>
      </c>
      <c r="G56" s="531">
        <v>0.24806201550387599</v>
      </c>
      <c r="H56" s="531">
        <v>0.29425429766145267</v>
      </c>
      <c r="I56" s="531">
        <v>0.40169604998884179</v>
      </c>
      <c r="J56" s="531">
        <v>0.5325443786982248</v>
      </c>
      <c r="K56" s="531">
        <v>0.22669032130889022</v>
      </c>
      <c r="L56" s="531">
        <v>0.34091160649060276</v>
      </c>
      <c r="M56" s="531">
        <v>0.38629925315477726</v>
      </c>
      <c r="N56" s="531">
        <v>0.10207553589656344</v>
      </c>
      <c r="O56" s="531">
        <v>0.21268725725910859</v>
      </c>
      <c r="P56" s="531">
        <v>0.32411408815903198</v>
      </c>
      <c r="Q56" s="531">
        <v>0.22710068130204392</v>
      </c>
      <c r="R56" s="531">
        <v>0.48432322202396122</v>
      </c>
    </row>
    <row r="57" spans="1:18" ht="15" customHeight="1">
      <c r="A57" s="530" t="s">
        <v>236</v>
      </c>
      <c r="B57" s="529">
        <v>1.2253264968506283</v>
      </c>
      <c r="C57" s="529">
        <v>1.5946447972523043</v>
      </c>
      <c r="D57" s="529">
        <v>1.5053330650030188</v>
      </c>
      <c r="E57" s="529">
        <v>0.72773295364657498</v>
      </c>
      <c r="F57" s="529">
        <v>0.52271813429835134</v>
      </c>
      <c r="G57" s="529">
        <v>0.71317829457364346</v>
      </c>
      <c r="H57" s="529">
        <v>0.75886634660058849</v>
      </c>
      <c r="I57" s="529">
        <v>1.9750055791118055</v>
      </c>
      <c r="J57" s="529">
        <v>0.76923076923076927</v>
      </c>
      <c r="K57" s="529">
        <v>2.444313029765425</v>
      </c>
      <c r="L57" s="529">
        <v>1.2020454696389435</v>
      </c>
      <c r="M57" s="529">
        <v>0.93999484934329125</v>
      </c>
      <c r="N57" s="529">
        <v>0.68050357264375638</v>
      </c>
      <c r="O57" s="529">
        <v>0.29591270575180323</v>
      </c>
      <c r="P57" s="529">
        <v>0.25929127052722556</v>
      </c>
      <c r="Q57" s="529">
        <v>0.68130204390613169</v>
      </c>
      <c r="R57" s="529">
        <v>0.17843487127198571</v>
      </c>
    </row>
    <row r="58" spans="1:18" ht="15" customHeight="1">
      <c r="A58" s="532" t="s">
        <v>235</v>
      </c>
      <c r="B58" s="531">
        <v>2.8781044173405537</v>
      </c>
      <c r="C58" s="531">
        <v>2.460309115760698</v>
      </c>
      <c r="D58" s="531">
        <v>3.320587643389012</v>
      </c>
      <c r="E58" s="531">
        <v>2.2517534145441123</v>
      </c>
      <c r="F58" s="531">
        <v>3.2971451548049862</v>
      </c>
      <c r="G58" s="531">
        <v>2.4496124031007751</v>
      </c>
      <c r="H58" s="531">
        <v>4.0576118940684536</v>
      </c>
      <c r="I58" s="531">
        <v>3.7491631332291901</v>
      </c>
      <c r="J58" s="531">
        <v>2.2485207100591715</v>
      </c>
      <c r="K58" s="531">
        <v>2.2077666075300613</v>
      </c>
      <c r="L58" s="531">
        <v>2.3576029929382596</v>
      </c>
      <c r="M58" s="531">
        <v>4.1076487252124654</v>
      </c>
      <c r="N58" s="531">
        <v>2.3137121469887716</v>
      </c>
      <c r="O58" s="531">
        <v>2.9036434251895691</v>
      </c>
      <c r="P58" s="531">
        <v>4.7104580812445978</v>
      </c>
      <c r="Q58" s="531">
        <v>3.6714610143830431</v>
      </c>
      <c r="R58" s="531">
        <v>3.2628090746877394</v>
      </c>
    </row>
    <row r="59" spans="1:18" ht="15" customHeight="1">
      <c r="A59" s="530" t="s">
        <v>234</v>
      </c>
      <c r="B59" s="529">
        <v>0.85849919339094338</v>
      </c>
      <c r="C59" s="529">
        <v>0.47313636841551887</v>
      </c>
      <c r="D59" s="529">
        <v>0.46286979271483192</v>
      </c>
      <c r="E59" s="529">
        <v>1.1126931392712123</v>
      </c>
      <c r="F59" s="529">
        <v>0.44229995979091269</v>
      </c>
      <c r="G59" s="529">
        <v>0.37209302325581395</v>
      </c>
      <c r="H59" s="529">
        <v>0.77435341489855969</v>
      </c>
      <c r="I59" s="529">
        <v>1.567730417317563</v>
      </c>
      <c r="J59" s="529">
        <v>0.82840236686390534</v>
      </c>
      <c r="K59" s="529">
        <v>1.3207175241474471</v>
      </c>
      <c r="L59" s="529">
        <v>0.65747238394616259</v>
      </c>
      <c r="M59" s="529">
        <v>0.37342261138295135</v>
      </c>
      <c r="N59" s="529">
        <v>0.23817625042531473</v>
      </c>
      <c r="O59" s="529">
        <v>2.1176253005363419</v>
      </c>
      <c r="P59" s="529">
        <v>0.86430423509075205</v>
      </c>
      <c r="Q59" s="529">
        <v>0.64345193035579107</v>
      </c>
      <c r="R59" s="529">
        <v>1.988274279887841</v>
      </c>
    </row>
    <row r="60" spans="1:18" ht="15" customHeight="1">
      <c r="A60" s="528" t="s">
        <v>233</v>
      </c>
      <c r="B60" s="527">
        <v>63.317269654031506</v>
      </c>
      <c r="C60" s="527">
        <v>61.973854834752743</v>
      </c>
      <c r="D60" s="527">
        <v>57.287180519219163</v>
      </c>
      <c r="E60" s="527">
        <v>49.818066761588362</v>
      </c>
      <c r="F60" s="527">
        <v>61.178126256533972</v>
      </c>
      <c r="G60" s="527">
        <v>74.697674418604649</v>
      </c>
      <c r="H60" s="527">
        <v>62.412885240823911</v>
      </c>
      <c r="I60" s="527">
        <v>75.630439634010258</v>
      </c>
      <c r="J60" s="527">
        <v>67.810650887573971</v>
      </c>
      <c r="K60" s="527">
        <v>70.214863000197127</v>
      </c>
      <c r="L60" s="527">
        <v>64.651451088039309</v>
      </c>
      <c r="M60" s="527">
        <v>61.022405356682974</v>
      </c>
      <c r="N60" s="527">
        <v>53.589656345695815</v>
      </c>
      <c r="O60" s="527">
        <v>57.712224893656369</v>
      </c>
      <c r="P60" s="527">
        <v>84.140017286084699</v>
      </c>
      <c r="Q60" s="527">
        <v>73.618470855412568</v>
      </c>
      <c r="R60" s="527">
        <v>75.758348202905935</v>
      </c>
    </row>
    <row r="61" spans="1:18" ht="4.5" customHeight="1">
      <c r="A61" s="526"/>
      <c r="B61" s="525"/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525"/>
      <c r="Q61" s="525"/>
      <c r="R61" s="525"/>
    </row>
    <row r="62" spans="1:18" ht="15" customHeight="1">
      <c r="A62" s="197" t="s">
        <v>232</v>
      </c>
      <c r="B62" s="524">
        <v>100</v>
      </c>
      <c r="C62" s="524">
        <v>100</v>
      </c>
      <c r="D62" s="524">
        <v>100</v>
      </c>
      <c r="E62" s="524">
        <v>100</v>
      </c>
      <c r="F62" s="524">
        <v>100</v>
      </c>
      <c r="G62" s="524">
        <v>100</v>
      </c>
      <c r="H62" s="524">
        <v>100</v>
      </c>
      <c r="I62" s="524">
        <v>100</v>
      </c>
      <c r="J62" s="524">
        <v>100</v>
      </c>
      <c r="K62" s="524">
        <v>100</v>
      </c>
      <c r="L62" s="524">
        <v>100</v>
      </c>
      <c r="M62" s="524">
        <v>100</v>
      </c>
      <c r="N62" s="524">
        <v>100</v>
      </c>
      <c r="O62" s="524">
        <v>100</v>
      </c>
      <c r="P62" s="524">
        <v>100</v>
      </c>
      <c r="Q62" s="524">
        <v>100</v>
      </c>
      <c r="R62" s="524">
        <v>100</v>
      </c>
    </row>
    <row r="63" spans="1:18">
      <c r="A63" s="523"/>
      <c r="B63" s="523"/>
      <c r="C63" s="523"/>
      <c r="D63" s="523"/>
      <c r="E63" s="523"/>
      <c r="F63" s="523"/>
      <c r="G63" s="523"/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523"/>
    </row>
    <row r="64" spans="1:18">
      <c r="A64" s="189" t="s">
        <v>231</v>
      </c>
      <c r="G64" s="99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</row>
    <row r="65" spans="1:18">
      <c r="A65" s="143" t="s">
        <v>508</v>
      </c>
      <c r="G65" s="99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</row>
    <row r="66" spans="1:18">
      <c r="A66" s="143" t="s">
        <v>509</v>
      </c>
      <c r="G66" s="99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</row>
    <row r="67" spans="1:18">
      <c r="C67" s="523"/>
      <c r="D67" s="523"/>
      <c r="E67" s="523"/>
      <c r="F67" s="523"/>
      <c r="G67" s="523"/>
      <c r="H67" s="523"/>
      <c r="I67" s="523"/>
      <c r="J67" s="523"/>
      <c r="K67" s="523"/>
      <c r="L67" s="523"/>
      <c r="M67" s="523"/>
      <c r="N67" s="523"/>
      <c r="O67" s="523"/>
      <c r="P67" s="523"/>
      <c r="Q67" s="523"/>
      <c r="R67" s="523"/>
    </row>
    <row r="68" spans="1:18">
      <c r="C68" s="523"/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</row>
    <row r="69" spans="1:18">
      <c r="A69" s="189" t="s">
        <v>131</v>
      </c>
      <c r="C69" s="523"/>
      <c r="D69" s="523"/>
      <c r="E69" s="523"/>
      <c r="F69" s="523"/>
      <c r="G69" s="523"/>
      <c r="H69" s="523"/>
      <c r="I69" s="523"/>
      <c r="J69" s="523"/>
      <c r="K69" s="523"/>
      <c r="L69" s="523"/>
      <c r="M69" s="523"/>
      <c r="N69" s="523"/>
      <c r="O69" s="523"/>
      <c r="P69" s="523"/>
      <c r="Q69" s="523"/>
      <c r="R69" s="523"/>
    </row>
  </sheetData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fitToHeight="2" orientation="portrait" r:id="rId1"/>
  <headerFooter alignWithMargins="0">
    <oddHeader>&amp;C&amp;8-34-</oddHeader>
    <oddFooter>&amp;C&amp;8Statistische Ämter des Bundes und der Länder, Internationale Bildungsindikatoren, 2016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zoomScaleNormal="100" workbookViewId="0">
      <pane xSplit="2" ySplit="8" topLeftCell="C9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RowHeight="12.75"/>
  <cols>
    <col min="1" max="1" width="24" style="94" customWidth="1"/>
    <col min="2" max="3" width="10.7109375" style="94" customWidth="1"/>
    <col min="4" max="5" width="11.7109375" style="94" customWidth="1"/>
    <col min="6" max="8" width="10.7109375" style="94" customWidth="1"/>
    <col min="9" max="9" width="11.7109375" style="94" customWidth="1"/>
    <col min="10" max="11" width="10.7109375" style="94" customWidth="1"/>
    <col min="12" max="16384" width="11.42578125" style="86"/>
  </cols>
  <sheetData>
    <row r="1" spans="1:11">
      <c r="A1" s="697" t="s">
        <v>396</v>
      </c>
    </row>
    <row r="2" spans="1:11">
      <c r="K2" s="208"/>
    </row>
    <row r="3" spans="1:11" ht="15.75" customHeight="1">
      <c r="A3" s="522" t="s">
        <v>317</v>
      </c>
      <c r="E3" s="561"/>
      <c r="F3" s="561"/>
      <c r="G3" s="561"/>
      <c r="H3" s="561"/>
      <c r="I3" s="561"/>
      <c r="J3" s="561"/>
    </row>
    <row r="4" spans="1:11" ht="15" customHeight="1">
      <c r="A4" s="736" t="s">
        <v>316</v>
      </c>
      <c r="B4" s="563"/>
      <c r="C4" s="562"/>
      <c r="D4" s="561"/>
      <c r="E4" s="561"/>
      <c r="F4" s="561"/>
      <c r="G4" s="561"/>
      <c r="H4" s="561"/>
      <c r="I4" s="561"/>
      <c r="J4" s="561"/>
      <c r="K4" s="561"/>
    </row>
    <row r="5" spans="1:11" ht="15" customHeight="1">
      <c r="A5" s="736" t="s">
        <v>315</v>
      </c>
      <c r="B5" s="563"/>
      <c r="C5" s="562"/>
      <c r="D5" s="561"/>
      <c r="E5" s="561"/>
      <c r="F5" s="561"/>
      <c r="G5" s="561"/>
      <c r="H5" s="561"/>
      <c r="I5" s="561"/>
      <c r="J5" s="561"/>
      <c r="K5" s="561"/>
    </row>
    <row r="6" spans="1:11" ht="12.75" customHeight="1">
      <c r="A6" s="520"/>
      <c r="B6" s="563"/>
      <c r="C6" s="562"/>
      <c r="D6" s="561"/>
      <c r="E6" s="561"/>
      <c r="F6" s="561"/>
      <c r="G6" s="561"/>
      <c r="H6" s="561"/>
      <c r="I6" s="561"/>
      <c r="J6" s="561"/>
      <c r="K6" s="561"/>
    </row>
    <row r="7" spans="1:11" ht="12.75" customHeight="1">
      <c r="A7" s="560"/>
      <c r="B7" s="559"/>
      <c r="C7" s="558" t="s">
        <v>314</v>
      </c>
      <c r="D7" s="558"/>
      <c r="E7" s="558"/>
      <c r="F7" s="558"/>
      <c r="G7" s="558" t="s">
        <v>313</v>
      </c>
      <c r="H7" s="558"/>
      <c r="I7" s="558"/>
      <c r="J7" s="558"/>
      <c r="K7" s="557" t="s">
        <v>64</v>
      </c>
    </row>
    <row r="8" spans="1:11" ht="38.25" customHeight="1">
      <c r="A8" s="556" t="s">
        <v>17</v>
      </c>
      <c r="B8" s="555" t="s">
        <v>19</v>
      </c>
      <c r="C8" s="124" t="s">
        <v>312</v>
      </c>
      <c r="D8" s="124" t="s">
        <v>311</v>
      </c>
      <c r="E8" s="124" t="s">
        <v>310</v>
      </c>
      <c r="F8" s="124" t="s">
        <v>75</v>
      </c>
      <c r="G8" s="124" t="s">
        <v>309</v>
      </c>
      <c r="H8" s="124" t="s">
        <v>308</v>
      </c>
      <c r="I8" s="124" t="s">
        <v>307</v>
      </c>
      <c r="J8" s="124" t="s">
        <v>75</v>
      </c>
      <c r="K8" s="286"/>
    </row>
    <row r="9" spans="1:11" ht="15" customHeight="1">
      <c r="A9" s="812" t="s">
        <v>2</v>
      </c>
      <c r="B9" s="135" t="s">
        <v>510</v>
      </c>
      <c r="C9" s="304">
        <v>12.092119154982388</v>
      </c>
      <c r="D9" s="554">
        <v>12.201643857242939</v>
      </c>
      <c r="E9" s="554">
        <v>33.587575359902125</v>
      </c>
      <c r="F9" s="554">
        <v>57.882325081156814</v>
      </c>
      <c r="G9" s="554">
        <v>37.327202581230814</v>
      </c>
      <c r="H9" s="554">
        <v>2.6029384194894769</v>
      </c>
      <c r="I9" s="554">
        <v>2.1924674632697561</v>
      </c>
      <c r="J9" s="554">
        <v>42.117674918843178</v>
      </c>
      <c r="K9" s="741">
        <v>100</v>
      </c>
    </row>
    <row r="10" spans="1:11" ht="15" customHeight="1">
      <c r="A10" s="813"/>
      <c r="B10" s="135" t="s">
        <v>511</v>
      </c>
      <c r="C10" s="304">
        <v>9.4363739652653802</v>
      </c>
      <c r="D10" s="554">
        <v>13.015338419087813</v>
      </c>
      <c r="E10" s="554">
        <v>33.688727479305307</v>
      </c>
      <c r="F10" s="554">
        <v>56.134353189417318</v>
      </c>
      <c r="G10" s="554">
        <v>35.094749229021247</v>
      </c>
      <c r="H10" s="554">
        <v>1.6778931991559811</v>
      </c>
      <c r="I10" s="554">
        <v>7.0950332738191877</v>
      </c>
      <c r="J10" s="554">
        <v>43.865646810582689</v>
      </c>
      <c r="K10" s="741">
        <v>100</v>
      </c>
    </row>
    <row r="11" spans="1:11" ht="15" customHeight="1">
      <c r="A11" s="813"/>
      <c r="B11" s="135" t="s">
        <v>512</v>
      </c>
      <c r="C11" s="304">
        <v>10.782097196934833</v>
      </c>
      <c r="D11" s="554">
        <v>12.602789059842737</v>
      </c>
      <c r="E11" s="554">
        <v>33.636781977151301</v>
      </c>
      <c r="F11" s="554">
        <v>57.01966747363997</v>
      </c>
      <c r="G11" s="554">
        <v>36.227266361217261</v>
      </c>
      <c r="H11" s="554">
        <v>2.1463155999279726</v>
      </c>
      <c r="I11" s="554">
        <v>4.6097517056481445</v>
      </c>
      <c r="J11" s="554">
        <v>42.98033252636003</v>
      </c>
      <c r="K11" s="741">
        <v>100</v>
      </c>
    </row>
    <row r="12" spans="1:11" ht="15" customHeight="1">
      <c r="A12" s="814" t="s">
        <v>1</v>
      </c>
      <c r="B12" s="248" t="s">
        <v>510</v>
      </c>
      <c r="C12" s="413">
        <v>12.268906127191331</v>
      </c>
      <c r="D12" s="553">
        <v>9.5222636093360222</v>
      </c>
      <c r="E12" s="553">
        <v>29.243413183884076</v>
      </c>
      <c r="F12" s="553">
        <v>51.036291562724259</v>
      </c>
      <c r="G12" s="553">
        <v>44.546868058640619</v>
      </c>
      <c r="H12" s="553">
        <v>2.6654820079964461</v>
      </c>
      <c r="I12" s="553">
        <v>1.7522126917950995</v>
      </c>
      <c r="J12" s="553">
        <v>48.963708437275741</v>
      </c>
      <c r="K12" s="742">
        <v>100</v>
      </c>
    </row>
    <row r="13" spans="1:11" ht="15" customHeight="1">
      <c r="A13" s="813"/>
      <c r="B13" s="248" t="s">
        <v>511</v>
      </c>
      <c r="C13" s="413">
        <v>8.5736475678874253</v>
      </c>
      <c r="D13" s="553">
        <v>10.522666124245305</v>
      </c>
      <c r="E13" s="553">
        <v>29.982340486514968</v>
      </c>
      <c r="F13" s="553">
        <v>49.073106687500577</v>
      </c>
      <c r="G13" s="553">
        <v>42.723078487753909</v>
      </c>
      <c r="H13" s="553">
        <v>1.4608393354105602</v>
      </c>
      <c r="I13" s="553">
        <v>6.748522980482079</v>
      </c>
      <c r="J13" s="553">
        <v>50.926893312499431</v>
      </c>
      <c r="K13" s="742">
        <v>100</v>
      </c>
    </row>
    <row r="14" spans="1:11" ht="15" customHeight="1">
      <c r="A14" s="813"/>
      <c r="B14" s="248" t="s">
        <v>512</v>
      </c>
      <c r="C14" s="413">
        <v>10.494438400568376</v>
      </c>
      <c r="D14" s="553">
        <v>10.000666059812177</v>
      </c>
      <c r="E14" s="553">
        <v>29.597033813636482</v>
      </c>
      <c r="F14" s="553">
        <v>50.093470393641368</v>
      </c>
      <c r="G14" s="553">
        <v>43.669545525188184</v>
      </c>
      <c r="H14" s="553">
        <v>2.0878754912191124</v>
      </c>
      <c r="I14" s="553">
        <v>4.1517728292000644</v>
      </c>
      <c r="J14" s="553">
        <v>49.906529606358639</v>
      </c>
      <c r="K14" s="742">
        <v>100</v>
      </c>
    </row>
    <row r="15" spans="1:11" ht="15" customHeight="1">
      <c r="A15" s="812" t="s">
        <v>3</v>
      </c>
      <c r="B15" s="135" t="s">
        <v>510</v>
      </c>
      <c r="C15" s="304">
        <v>6.071440394610522</v>
      </c>
      <c r="D15" s="554">
        <v>14.248353030754462</v>
      </c>
      <c r="E15" s="554">
        <v>35.101135498394413</v>
      </c>
      <c r="F15" s="554">
        <v>55.434170887542621</v>
      </c>
      <c r="G15" s="554">
        <v>33.65114046413084</v>
      </c>
      <c r="H15" s="554">
        <v>7.8557950144006377</v>
      </c>
      <c r="I15" s="554">
        <v>3.0688251067633336</v>
      </c>
      <c r="J15" s="554">
        <v>44.565829112457379</v>
      </c>
      <c r="K15" s="741">
        <v>100</v>
      </c>
    </row>
    <row r="16" spans="1:11" ht="15" customHeight="1">
      <c r="A16" s="813"/>
      <c r="B16" s="135" t="s">
        <v>511</v>
      </c>
      <c r="C16" s="304">
        <v>5.6899726932114048</v>
      </c>
      <c r="D16" s="554">
        <v>13.196164348764846</v>
      </c>
      <c r="E16" s="554">
        <v>35.784593890899849</v>
      </c>
      <c r="F16" s="554">
        <v>54.661205308947736</v>
      </c>
      <c r="G16" s="554">
        <v>30.567727186130682</v>
      </c>
      <c r="H16" s="554">
        <v>5.0200038102495714</v>
      </c>
      <c r="I16" s="554">
        <v>9.7288372388391444</v>
      </c>
      <c r="J16" s="554">
        <v>45.338794691052264</v>
      </c>
      <c r="K16" s="741">
        <v>100</v>
      </c>
    </row>
    <row r="17" spans="1:11" ht="15" customHeight="1">
      <c r="A17" s="813"/>
      <c r="B17" s="135" t="s">
        <v>512</v>
      </c>
      <c r="C17" s="304">
        <v>5.8783488112024109</v>
      </c>
      <c r="D17" s="554">
        <v>13.708043629762892</v>
      </c>
      <c r="E17" s="554">
        <v>35.449992706763261</v>
      </c>
      <c r="F17" s="554">
        <v>55.042868024829417</v>
      </c>
      <c r="G17" s="554">
        <v>32.072413737216579</v>
      </c>
      <c r="H17" s="554">
        <v>6.4115654527479293</v>
      </c>
      <c r="I17" s="554">
        <v>6.4682906273804308</v>
      </c>
      <c r="J17" s="554">
        <v>44.957131975170583</v>
      </c>
      <c r="K17" s="741">
        <v>100</v>
      </c>
    </row>
    <row r="18" spans="1:11" ht="15" customHeight="1">
      <c r="A18" s="814" t="s">
        <v>4</v>
      </c>
      <c r="B18" s="248" t="s">
        <v>510</v>
      </c>
      <c r="C18" s="413">
        <v>7.5332252836304692</v>
      </c>
      <c r="D18" s="553">
        <v>5.2641815235008096</v>
      </c>
      <c r="E18" s="553">
        <v>31.345218800648304</v>
      </c>
      <c r="F18" s="553">
        <v>44.149108589951382</v>
      </c>
      <c r="G18" s="553">
        <v>46.897893030794165</v>
      </c>
      <c r="H18" s="553">
        <v>6.5089141004862237</v>
      </c>
      <c r="I18" s="553" t="s">
        <v>41</v>
      </c>
      <c r="J18" s="553">
        <v>55.850891410048618</v>
      </c>
      <c r="K18" s="742">
        <v>100</v>
      </c>
    </row>
    <row r="19" spans="1:11" ht="15" customHeight="1">
      <c r="A19" s="813"/>
      <c r="B19" s="248" t="s">
        <v>511</v>
      </c>
      <c r="C19" s="413">
        <v>8.8195483365391443</v>
      </c>
      <c r="D19" s="553">
        <v>7.7936881099950135</v>
      </c>
      <c r="E19" s="553">
        <v>34.772387262235519</v>
      </c>
      <c r="F19" s="553">
        <v>51.385623708769671</v>
      </c>
      <c r="G19" s="553">
        <v>39.110921136995081</v>
      </c>
      <c r="H19" s="553" t="s">
        <v>41</v>
      </c>
      <c r="I19" s="553">
        <v>6.197905535370805</v>
      </c>
      <c r="J19" s="553">
        <v>48.614376291230322</v>
      </c>
      <c r="K19" s="742">
        <v>100</v>
      </c>
    </row>
    <row r="20" spans="1:11" ht="15" customHeight="1">
      <c r="A20" s="813"/>
      <c r="B20" s="248" t="s">
        <v>512</v>
      </c>
      <c r="C20" s="413">
        <v>8.1523214770567467</v>
      </c>
      <c r="D20" s="553">
        <v>6.4756991582948693</v>
      </c>
      <c r="E20" s="553">
        <v>32.972440944881889</v>
      </c>
      <c r="F20" s="553">
        <v>47.600461580233492</v>
      </c>
      <c r="G20" s="553">
        <v>43.178115666576161</v>
      </c>
      <c r="H20" s="553">
        <v>4.978957371707847</v>
      </c>
      <c r="I20" s="553">
        <v>4.2424653814824875</v>
      </c>
      <c r="J20" s="553">
        <v>52.3995384197665</v>
      </c>
      <c r="K20" s="742">
        <v>100</v>
      </c>
    </row>
    <row r="21" spans="1:11" ht="15" customHeight="1">
      <c r="A21" s="812" t="s">
        <v>5</v>
      </c>
      <c r="B21" s="135" t="s">
        <v>510</v>
      </c>
      <c r="C21" s="304">
        <v>10.707332900713823</v>
      </c>
      <c r="D21" s="554">
        <v>15.606748864373781</v>
      </c>
      <c r="E21" s="554">
        <v>36.112913692407517</v>
      </c>
      <c r="F21" s="554">
        <v>62.426995457495124</v>
      </c>
      <c r="G21" s="554">
        <v>30.337443218689153</v>
      </c>
      <c r="H21" s="554" t="s">
        <v>41</v>
      </c>
      <c r="I21" s="554" t="s">
        <v>41</v>
      </c>
      <c r="J21" s="554">
        <v>37.573004542504862</v>
      </c>
      <c r="K21" s="741">
        <v>100</v>
      </c>
    </row>
    <row r="22" spans="1:11" ht="15" customHeight="1">
      <c r="A22" s="813"/>
      <c r="B22" s="135" t="s">
        <v>511</v>
      </c>
      <c r="C22" s="304">
        <v>10.441916837590901</v>
      </c>
      <c r="D22" s="554" t="s">
        <v>41</v>
      </c>
      <c r="E22" s="554">
        <v>33.637889241096403</v>
      </c>
      <c r="F22" s="554">
        <v>50.531418981913113</v>
      </c>
      <c r="G22" s="554">
        <v>31.17658027223569</v>
      </c>
      <c r="H22" s="554" t="s">
        <v>41</v>
      </c>
      <c r="I22" s="554">
        <v>15.215364534775313</v>
      </c>
      <c r="J22" s="554">
        <v>49.46858101808688</v>
      </c>
      <c r="K22" s="741">
        <v>100</v>
      </c>
    </row>
    <row r="23" spans="1:11" ht="15" customHeight="1">
      <c r="A23" s="813"/>
      <c r="B23" s="135" t="s">
        <v>512</v>
      </c>
      <c r="C23" s="304">
        <v>10.574253990284523</v>
      </c>
      <c r="D23" s="554">
        <v>11.346287300485773</v>
      </c>
      <c r="E23" s="554">
        <v>34.975711311589173</v>
      </c>
      <c r="F23" s="554">
        <v>56.896252602359475</v>
      </c>
      <c r="G23" s="554">
        <v>30.733865371269953</v>
      </c>
      <c r="H23" s="554" t="s">
        <v>41</v>
      </c>
      <c r="I23" s="554">
        <v>10.062456627342122</v>
      </c>
      <c r="J23" s="554">
        <v>43.103747397640525</v>
      </c>
      <c r="K23" s="741">
        <v>100</v>
      </c>
    </row>
    <row r="24" spans="1:11" ht="15" customHeight="1">
      <c r="A24" s="814" t="s">
        <v>6</v>
      </c>
      <c r="B24" s="248" t="s">
        <v>510</v>
      </c>
      <c r="C24" s="413">
        <v>8.2900505902192236</v>
      </c>
      <c r="D24" s="553">
        <v>14.104553119730184</v>
      </c>
      <c r="E24" s="553">
        <v>28.890387858347388</v>
      </c>
      <c r="F24" s="553">
        <v>51.284991568296803</v>
      </c>
      <c r="G24" s="553">
        <v>38.90725126475548</v>
      </c>
      <c r="H24" s="553">
        <v>4.24283305227656</v>
      </c>
      <c r="I24" s="553">
        <v>5.5716694772344013</v>
      </c>
      <c r="J24" s="553">
        <v>48.715008431703204</v>
      </c>
      <c r="K24" s="742">
        <v>100</v>
      </c>
    </row>
    <row r="25" spans="1:11" ht="15" customHeight="1">
      <c r="A25" s="813"/>
      <c r="B25" s="248" t="s">
        <v>511</v>
      </c>
      <c r="C25" s="413">
        <v>6.9362558091142406</v>
      </c>
      <c r="D25" s="553">
        <v>13.081778455989454</v>
      </c>
      <c r="E25" s="553">
        <v>29.153083165707155</v>
      </c>
      <c r="F25" s="553">
        <v>49.171117430810845</v>
      </c>
      <c r="G25" s="553">
        <v>42.40826801692446</v>
      </c>
      <c r="H25" s="553" t="s">
        <v>41</v>
      </c>
      <c r="I25" s="553">
        <v>6.1316501352569883</v>
      </c>
      <c r="J25" s="553">
        <v>50.828882569189147</v>
      </c>
      <c r="K25" s="742">
        <v>100</v>
      </c>
    </row>
    <row r="26" spans="1:11" ht="15" customHeight="1">
      <c r="A26" s="813"/>
      <c r="B26" s="248" t="s">
        <v>512</v>
      </c>
      <c r="C26" s="413">
        <v>7.63259583490066</v>
      </c>
      <c r="D26" s="553">
        <v>13.599835858154085</v>
      </c>
      <c r="E26" s="553">
        <v>29.018910508497758</v>
      </c>
      <c r="F26" s="553">
        <v>50.244502957972848</v>
      </c>
      <c r="G26" s="553">
        <v>40.625106863180932</v>
      </c>
      <c r="H26" s="553">
        <v>3.2759976746571828</v>
      </c>
      <c r="I26" s="553">
        <v>5.8475532606093772</v>
      </c>
      <c r="J26" s="553">
        <v>49.755497042027152</v>
      </c>
      <c r="K26" s="742">
        <v>100</v>
      </c>
    </row>
    <row r="27" spans="1:11" ht="15" customHeight="1">
      <c r="A27" s="812" t="s">
        <v>7</v>
      </c>
      <c r="B27" s="135" t="s">
        <v>510</v>
      </c>
      <c r="C27" s="304">
        <v>14.265792523906121</v>
      </c>
      <c r="D27" s="554">
        <v>9.4700811359026389</v>
      </c>
      <c r="E27" s="554">
        <v>34.76709649376992</v>
      </c>
      <c r="F27" s="554">
        <v>58.504781222833955</v>
      </c>
      <c r="G27" s="554">
        <v>34.624022022602148</v>
      </c>
      <c r="H27" s="554">
        <v>3.8756882063170095</v>
      </c>
      <c r="I27" s="554">
        <v>3.0009417560127498</v>
      </c>
      <c r="J27" s="554">
        <v>41.495218777166031</v>
      </c>
      <c r="K27" s="741">
        <v>100</v>
      </c>
    </row>
    <row r="28" spans="1:11" ht="15" customHeight="1">
      <c r="A28" s="813"/>
      <c r="B28" s="135" t="s">
        <v>511</v>
      </c>
      <c r="C28" s="304">
        <v>8.2171520971781273</v>
      </c>
      <c r="D28" s="554">
        <v>12.198536806610006</v>
      </c>
      <c r="E28" s="554">
        <v>35.911340734751846</v>
      </c>
      <c r="F28" s="554">
        <v>56.323085721046716</v>
      </c>
      <c r="G28" s="554">
        <v>33.959101575595028</v>
      </c>
      <c r="H28" s="554">
        <v>2.6010135867957644</v>
      </c>
      <c r="I28" s="554">
        <v>7.1148271578158591</v>
      </c>
      <c r="J28" s="554">
        <v>43.676914278953276</v>
      </c>
      <c r="K28" s="741">
        <v>100</v>
      </c>
    </row>
    <row r="29" spans="1:11" ht="15" customHeight="1">
      <c r="A29" s="813"/>
      <c r="B29" s="135" t="s">
        <v>512</v>
      </c>
      <c r="C29" s="304">
        <v>11.370931198549959</v>
      </c>
      <c r="D29" s="554">
        <v>10.775243561664528</v>
      </c>
      <c r="E29" s="554">
        <v>35.315497318933623</v>
      </c>
      <c r="F29" s="554">
        <v>57.461672079148087</v>
      </c>
      <c r="G29" s="554">
        <v>34.307265312287583</v>
      </c>
      <c r="H29" s="554">
        <v>3.2654255720867007</v>
      </c>
      <c r="I29" s="554">
        <v>4.9713012612340446</v>
      </c>
      <c r="J29" s="554">
        <v>42.538327920851899</v>
      </c>
      <c r="K29" s="741">
        <v>100</v>
      </c>
    </row>
    <row r="30" spans="1:11" ht="15" customHeight="1">
      <c r="A30" s="814" t="s">
        <v>8</v>
      </c>
      <c r="B30" s="248" t="s">
        <v>510</v>
      </c>
      <c r="C30" s="413">
        <v>6.6930618401206647</v>
      </c>
      <c r="D30" s="553" t="s">
        <v>41</v>
      </c>
      <c r="E30" s="553">
        <v>25.688159879336347</v>
      </c>
      <c r="F30" s="553">
        <v>36.321644042232279</v>
      </c>
      <c r="G30" s="553">
        <v>54.100678733031671</v>
      </c>
      <c r="H30" s="553" t="s">
        <v>41</v>
      </c>
      <c r="I30" s="553">
        <v>4.9396681749622928</v>
      </c>
      <c r="J30" s="553">
        <v>63.678355957767721</v>
      </c>
      <c r="K30" s="742">
        <v>100</v>
      </c>
    </row>
    <row r="31" spans="1:11" ht="15" customHeight="1">
      <c r="A31" s="813"/>
      <c r="B31" s="248" t="s">
        <v>511</v>
      </c>
      <c r="C31" s="413">
        <v>8.8383598135286867</v>
      </c>
      <c r="D31" s="553">
        <v>5.8985824374464837</v>
      </c>
      <c r="E31" s="553">
        <v>30.035201217771856</v>
      </c>
      <c r="F31" s="553">
        <v>44.762629626105984</v>
      </c>
      <c r="G31" s="553">
        <v>44.486728189515745</v>
      </c>
      <c r="H31" s="553" t="s">
        <v>41</v>
      </c>
      <c r="I31" s="553">
        <v>6.1744838740367225</v>
      </c>
      <c r="J31" s="553">
        <v>55.237370373894009</v>
      </c>
      <c r="K31" s="742">
        <v>100</v>
      </c>
    </row>
    <row r="32" spans="1:11" ht="15" customHeight="1">
      <c r="A32" s="813"/>
      <c r="B32" s="248" t="s">
        <v>512</v>
      </c>
      <c r="C32" s="413">
        <v>7.7611516242068355</v>
      </c>
      <c r="D32" s="553">
        <v>4.9247087792404569</v>
      </c>
      <c r="E32" s="553">
        <v>27.853016384127283</v>
      </c>
      <c r="F32" s="553">
        <v>40.534141490671466</v>
      </c>
      <c r="G32" s="553">
        <v>49.299176058338823</v>
      </c>
      <c r="H32" s="553">
        <v>4.6074438867316969</v>
      </c>
      <c r="I32" s="553">
        <v>5.5545032673548613</v>
      </c>
      <c r="J32" s="553">
        <v>59.465858509328527</v>
      </c>
      <c r="K32" s="742">
        <v>100</v>
      </c>
    </row>
    <row r="33" spans="1:11" ht="15" customHeight="1">
      <c r="A33" s="812" t="s">
        <v>9</v>
      </c>
      <c r="B33" s="135" t="s">
        <v>510</v>
      </c>
      <c r="C33" s="304">
        <v>13.39812666999442</v>
      </c>
      <c r="D33" s="554">
        <v>7.5770032592418586</v>
      </c>
      <c r="E33" s="554">
        <v>35.044190621604955</v>
      </c>
      <c r="F33" s="554">
        <v>56.022256804768489</v>
      </c>
      <c r="G33" s="554">
        <v>37.548815221540359</v>
      </c>
      <c r="H33" s="554">
        <v>3.1094929089467658</v>
      </c>
      <c r="I33" s="554">
        <v>3.3179669377807794</v>
      </c>
      <c r="J33" s="554">
        <v>43.977743195231525</v>
      </c>
      <c r="K33" s="741">
        <v>100</v>
      </c>
    </row>
    <row r="34" spans="1:11" ht="15" customHeight="1">
      <c r="A34" s="813"/>
      <c r="B34" s="135" t="s">
        <v>511</v>
      </c>
      <c r="C34" s="304">
        <v>7.8507759394638956</v>
      </c>
      <c r="D34" s="554">
        <v>8.3653969475439265</v>
      </c>
      <c r="E34" s="554">
        <v>38.439463896370398</v>
      </c>
      <c r="F34" s="554">
        <v>54.658843144799285</v>
      </c>
      <c r="G34" s="554">
        <v>35.391817365653452</v>
      </c>
      <c r="H34" s="554">
        <v>2.4175965114787745</v>
      </c>
      <c r="I34" s="554">
        <v>7.531742978068487</v>
      </c>
      <c r="J34" s="554">
        <v>45.341156855200722</v>
      </c>
      <c r="K34" s="741">
        <v>100</v>
      </c>
    </row>
    <row r="35" spans="1:11" ht="15" customHeight="1">
      <c r="A35" s="813"/>
      <c r="B35" s="135" t="s">
        <v>512</v>
      </c>
      <c r="C35" s="304">
        <v>10.746829137448753</v>
      </c>
      <c r="D35" s="554">
        <v>7.9526382342798048</v>
      </c>
      <c r="E35" s="554">
        <v>36.669348967314249</v>
      </c>
      <c r="F35" s="554">
        <v>55.369582710656395</v>
      </c>
      <c r="G35" s="554">
        <v>36.519140131049546</v>
      </c>
      <c r="H35" s="554">
        <v>2.7788634708970386</v>
      </c>
      <c r="I35" s="554">
        <v>5.3339464306242101</v>
      </c>
      <c r="J35" s="554">
        <v>44.630417289343605</v>
      </c>
      <c r="K35" s="741">
        <v>100</v>
      </c>
    </row>
    <row r="36" spans="1:11" ht="15" customHeight="1">
      <c r="A36" s="814" t="s">
        <v>10</v>
      </c>
      <c r="B36" s="248" t="s">
        <v>510</v>
      </c>
      <c r="C36" s="413">
        <v>11.171533507487782</v>
      </c>
      <c r="D36" s="553">
        <v>9.339678762641288</v>
      </c>
      <c r="E36" s="553">
        <v>37.019243204096952</v>
      </c>
      <c r="F36" s="553">
        <v>57.531102087266895</v>
      </c>
      <c r="G36" s="553">
        <v>35.713084861495489</v>
      </c>
      <c r="H36" s="553">
        <v>4.0678426402503698</v>
      </c>
      <c r="I36" s="553">
        <v>2.6847373457827901</v>
      </c>
      <c r="J36" s="553">
        <v>42.468897912733112</v>
      </c>
      <c r="K36" s="742">
        <v>100</v>
      </c>
    </row>
    <row r="37" spans="1:11" ht="15" customHeight="1">
      <c r="A37" s="813"/>
      <c r="B37" s="248" t="s">
        <v>511</v>
      </c>
      <c r="C37" s="413">
        <v>8.2823416044326699</v>
      </c>
      <c r="D37" s="553">
        <v>11.522868843996285</v>
      </c>
      <c r="E37" s="553">
        <v>34.145988918332939</v>
      </c>
      <c r="F37" s="553">
        <v>53.949134459854776</v>
      </c>
      <c r="G37" s="553">
        <v>34.198299893313141</v>
      </c>
      <c r="H37" s="553">
        <v>3.334136352686099</v>
      </c>
      <c r="I37" s="553">
        <v>8.513611178029393</v>
      </c>
      <c r="J37" s="553">
        <v>46.050865540145232</v>
      </c>
      <c r="K37" s="742">
        <v>100</v>
      </c>
    </row>
    <row r="38" spans="1:11" ht="15" customHeight="1">
      <c r="A38" s="813"/>
      <c r="B38" s="248" t="s">
        <v>512</v>
      </c>
      <c r="C38" s="413">
        <v>9.7722150354080242</v>
      </c>
      <c r="D38" s="553">
        <v>10.397356734193083</v>
      </c>
      <c r="E38" s="553">
        <v>35.628742514970057</v>
      </c>
      <c r="F38" s="553">
        <v>55.796980648947091</v>
      </c>
      <c r="G38" s="553">
        <v>34.983596281823871</v>
      </c>
      <c r="H38" s="553">
        <v>3.7121747596121781</v>
      </c>
      <c r="I38" s="553">
        <v>5.5099155808649991</v>
      </c>
      <c r="J38" s="553">
        <v>44.203019351052909</v>
      </c>
      <c r="K38" s="742">
        <v>100</v>
      </c>
    </row>
    <row r="39" spans="1:11" ht="15" customHeight="1">
      <c r="A39" s="812" t="s">
        <v>11</v>
      </c>
      <c r="B39" s="135" t="s">
        <v>510</v>
      </c>
      <c r="C39" s="304">
        <v>11.468801453471867</v>
      </c>
      <c r="D39" s="554">
        <v>10.20269119400443</v>
      </c>
      <c r="E39" s="554">
        <v>32.600919775166069</v>
      </c>
      <c r="F39" s="554">
        <v>54.263895985919483</v>
      </c>
      <c r="G39" s="554">
        <v>36.898881507977059</v>
      </c>
      <c r="H39" s="554">
        <v>4.9083063646170437</v>
      </c>
      <c r="I39" s="554">
        <v>3.9232385170044854</v>
      </c>
      <c r="J39" s="554">
        <v>45.736104014080503</v>
      </c>
      <c r="K39" s="741">
        <v>100</v>
      </c>
    </row>
    <row r="40" spans="1:11" ht="15" customHeight="1">
      <c r="A40" s="813"/>
      <c r="B40" s="135" t="s">
        <v>511</v>
      </c>
      <c r="C40" s="304">
        <v>11.041817305374792</v>
      </c>
      <c r="D40" s="554">
        <v>12.882622318630993</v>
      </c>
      <c r="E40" s="554">
        <v>33.806338876837792</v>
      </c>
      <c r="F40" s="554">
        <v>57.724752952518678</v>
      </c>
      <c r="G40" s="554">
        <v>32.200530248252605</v>
      </c>
      <c r="H40" s="554">
        <v>3.422511448541818</v>
      </c>
      <c r="I40" s="554">
        <v>6.6431670281995663</v>
      </c>
      <c r="J40" s="554">
        <v>42.275247047481329</v>
      </c>
      <c r="K40" s="741">
        <v>100</v>
      </c>
    </row>
    <row r="41" spans="1:11" ht="15" customHeight="1">
      <c r="A41" s="813"/>
      <c r="B41" s="135" t="s">
        <v>512</v>
      </c>
      <c r="C41" s="304">
        <v>11.263117892952144</v>
      </c>
      <c r="D41" s="554">
        <v>11.501359291414538</v>
      </c>
      <c r="E41" s="554">
        <v>33.185711362506936</v>
      </c>
      <c r="F41" s="554">
        <v>55.947265339530539</v>
      </c>
      <c r="G41" s="554">
        <v>34.621006167967494</v>
      </c>
      <c r="H41" s="554">
        <v>4.1904177263293292</v>
      </c>
      <c r="I41" s="554">
        <v>5.2413107661726448</v>
      </c>
      <c r="J41" s="554">
        <v>44.052734660469469</v>
      </c>
      <c r="K41" s="741">
        <v>100</v>
      </c>
    </row>
    <row r="42" spans="1:11" ht="15" customHeight="1">
      <c r="A42" s="814" t="s">
        <v>12</v>
      </c>
      <c r="B42" s="248" t="s">
        <v>510</v>
      </c>
      <c r="C42" s="413" t="s">
        <v>41</v>
      </c>
      <c r="D42" s="553" t="s">
        <v>41</v>
      </c>
      <c r="E42" s="553" t="s">
        <v>41</v>
      </c>
      <c r="F42" s="553" t="s">
        <v>41</v>
      </c>
      <c r="G42" s="553" t="s">
        <v>41</v>
      </c>
      <c r="H42" s="553" t="s">
        <v>41</v>
      </c>
      <c r="I42" s="553" t="s">
        <v>41</v>
      </c>
      <c r="J42" s="553" t="s">
        <v>41</v>
      </c>
      <c r="K42" s="742" t="s">
        <v>481</v>
      </c>
    </row>
    <row r="43" spans="1:11" ht="15" customHeight="1">
      <c r="A43" s="813"/>
      <c r="B43" s="248" t="s">
        <v>511</v>
      </c>
      <c r="C43" s="413">
        <v>7.6147179997158672</v>
      </c>
      <c r="D43" s="553">
        <v>8.3534592981957658</v>
      </c>
      <c r="E43" s="553">
        <v>33.243358431595404</v>
      </c>
      <c r="F43" s="553">
        <v>49.197329166074724</v>
      </c>
      <c r="G43" s="553">
        <v>40.4602926552067</v>
      </c>
      <c r="H43" s="553" t="s">
        <v>41</v>
      </c>
      <c r="I43" s="553" t="s">
        <v>41</v>
      </c>
      <c r="J43" s="553">
        <v>50.802670833925276</v>
      </c>
      <c r="K43" s="742">
        <v>100</v>
      </c>
    </row>
    <row r="44" spans="1:11" ht="15" customHeight="1">
      <c r="A44" s="813"/>
      <c r="B44" s="248" t="s">
        <v>512</v>
      </c>
      <c r="C44" s="413">
        <v>12.711419955421526</v>
      </c>
      <c r="D44" s="553">
        <v>6.2344303133604297</v>
      </c>
      <c r="E44" s="553">
        <v>35.879113675101614</v>
      </c>
      <c r="F44" s="553">
        <v>54.831519601416026</v>
      </c>
      <c r="G44" s="553">
        <v>35.479218565622141</v>
      </c>
      <c r="H44" s="553">
        <v>5.2904156286875574</v>
      </c>
      <c r="I44" s="553">
        <v>4.3791792316769378</v>
      </c>
      <c r="J44" s="553">
        <v>45.168480398583974</v>
      </c>
      <c r="K44" s="742">
        <v>100</v>
      </c>
    </row>
    <row r="45" spans="1:11" ht="15" customHeight="1">
      <c r="A45" s="812" t="s">
        <v>13</v>
      </c>
      <c r="B45" s="135" t="s">
        <v>510</v>
      </c>
      <c r="C45" s="304">
        <v>10.340240130375495</v>
      </c>
      <c r="D45" s="554">
        <v>8.22829015199388</v>
      </c>
      <c r="E45" s="554">
        <v>32.347756676755246</v>
      </c>
      <c r="F45" s="554">
        <v>50.919612864602392</v>
      </c>
      <c r="G45" s="554">
        <v>38.573851731133793</v>
      </c>
      <c r="H45" s="554">
        <v>6.6883959157880728</v>
      </c>
      <c r="I45" s="554">
        <v>3.831443110386803</v>
      </c>
      <c r="J45" s="554">
        <v>49.080387135397615</v>
      </c>
      <c r="K45" s="741">
        <v>100</v>
      </c>
    </row>
    <row r="46" spans="1:11" ht="15" customHeight="1">
      <c r="A46" s="813"/>
      <c r="B46" s="135" t="s">
        <v>511</v>
      </c>
      <c r="C46" s="304">
        <v>8.2570201770718548</v>
      </c>
      <c r="D46" s="554">
        <v>11.228483489759469</v>
      </c>
      <c r="E46" s="554">
        <v>30.41000113994756</v>
      </c>
      <c r="F46" s="554">
        <v>49.887905156362805</v>
      </c>
      <c r="G46" s="554">
        <v>39.544780940076762</v>
      </c>
      <c r="H46" s="554">
        <v>3.3894440855720633</v>
      </c>
      <c r="I46" s="554">
        <v>7.189269293612492</v>
      </c>
      <c r="J46" s="554">
        <v>50.112094843637202</v>
      </c>
      <c r="K46" s="741">
        <v>100</v>
      </c>
    </row>
    <row r="47" spans="1:11" ht="15" customHeight="1">
      <c r="A47" s="813"/>
      <c r="B47" s="135" t="s">
        <v>512</v>
      </c>
      <c r="C47" s="304">
        <v>9.3679057888762749</v>
      </c>
      <c r="D47" s="554">
        <v>9.6268444948921683</v>
      </c>
      <c r="E47" s="554">
        <v>31.443317253121457</v>
      </c>
      <c r="F47" s="554">
        <v>50.438067536889896</v>
      </c>
      <c r="G47" s="554">
        <v>39.023481838819521</v>
      </c>
      <c r="H47" s="554">
        <v>5.1450766174801359</v>
      </c>
      <c r="I47" s="554">
        <v>5.3986946651532346</v>
      </c>
      <c r="J47" s="554">
        <v>49.561932463110089</v>
      </c>
      <c r="K47" s="741">
        <v>100</v>
      </c>
    </row>
    <row r="48" spans="1:11" ht="15" customHeight="1">
      <c r="A48" s="814" t="s">
        <v>14</v>
      </c>
      <c r="B48" s="248" t="s">
        <v>510</v>
      </c>
      <c r="C48" s="413">
        <v>11.761399564392612</v>
      </c>
      <c r="D48" s="553">
        <v>5.8315183025363577</v>
      </c>
      <c r="E48" s="553">
        <v>25.750017564814172</v>
      </c>
      <c r="F48" s="553">
        <v>43.32888358041172</v>
      </c>
      <c r="G48" s="553">
        <v>48.183798215414882</v>
      </c>
      <c r="H48" s="553">
        <v>5.9228553361905432</v>
      </c>
      <c r="I48" s="553" t="s">
        <v>41</v>
      </c>
      <c r="J48" s="553">
        <v>56.671116419588287</v>
      </c>
      <c r="K48" s="742">
        <v>100</v>
      </c>
    </row>
    <row r="49" spans="1:11" ht="15" customHeight="1">
      <c r="A49" s="813"/>
      <c r="B49" s="248" t="s">
        <v>511</v>
      </c>
      <c r="C49" s="413">
        <v>8.7083244472879802</v>
      </c>
      <c r="D49" s="553">
        <v>4.016492500177721</v>
      </c>
      <c r="E49" s="553">
        <v>27.781332195919529</v>
      </c>
      <c r="F49" s="553">
        <v>40.506149143385237</v>
      </c>
      <c r="G49" s="553">
        <v>43.74777848866141</v>
      </c>
      <c r="H49" s="553">
        <v>4.4288050046207426</v>
      </c>
      <c r="I49" s="553">
        <v>11.31015852704912</v>
      </c>
      <c r="J49" s="553">
        <v>59.493850856614763</v>
      </c>
      <c r="K49" s="742">
        <v>100</v>
      </c>
    </row>
    <row r="50" spans="1:11" ht="15" customHeight="1">
      <c r="A50" s="813"/>
      <c r="B50" s="248" t="s">
        <v>512</v>
      </c>
      <c r="C50" s="413">
        <v>10.25124562705396</v>
      </c>
      <c r="D50" s="553">
        <v>4.9295028092865456</v>
      </c>
      <c r="E50" s="553">
        <v>26.746528145870883</v>
      </c>
      <c r="F50" s="553">
        <v>41.927276582211384</v>
      </c>
      <c r="G50" s="553">
        <v>45.973355948973463</v>
      </c>
      <c r="H50" s="553">
        <v>5.1803950669634968</v>
      </c>
      <c r="I50" s="553">
        <v>6.9013039330011656</v>
      </c>
      <c r="J50" s="553">
        <v>58.07272341778863</v>
      </c>
      <c r="K50" s="742">
        <v>100</v>
      </c>
    </row>
    <row r="51" spans="1:11" ht="15" customHeight="1">
      <c r="A51" s="812" t="s">
        <v>15</v>
      </c>
      <c r="B51" s="135" t="s">
        <v>510</v>
      </c>
      <c r="C51" s="304">
        <v>11.762013729977117</v>
      </c>
      <c r="D51" s="554">
        <v>7.8352402745995438</v>
      </c>
      <c r="E51" s="554">
        <v>34.810068649885586</v>
      </c>
      <c r="F51" s="554">
        <v>54.402745995423338</v>
      </c>
      <c r="G51" s="554">
        <v>35.537757437070937</v>
      </c>
      <c r="H51" s="554">
        <v>6.1418764302059508</v>
      </c>
      <c r="I51" s="554">
        <v>3.9313501144164764</v>
      </c>
      <c r="J51" s="554">
        <v>45.597254004576662</v>
      </c>
      <c r="K51" s="741">
        <v>100</v>
      </c>
    </row>
    <row r="52" spans="1:11" ht="15" customHeight="1">
      <c r="A52" s="813"/>
      <c r="B52" s="135" t="s">
        <v>511</v>
      </c>
      <c r="C52" s="304">
        <v>9.4279400932973232</v>
      </c>
      <c r="D52" s="554">
        <v>11.554136999754483</v>
      </c>
      <c r="E52" s="554">
        <v>33.253130370734098</v>
      </c>
      <c r="F52" s="554">
        <v>54.240117849251156</v>
      </c>
      <c r="G52" s="554">
        <v>34.55438251902774</v>
      </c>
      <c r="H52" s="554" t="s">
        <v>41</v>
      </c>
      <c r="I52" s="554">
        <v>9.8207709305180462</v>
      </c>
      <c r="J52" s="554">
        <v>45.759882150748844</v>
      </c>
      <c r="K52" s="741">
        <v>100</v>
      </c>
    </row>
    <row r="53" spans="1:11" ht="15" customHeight="1">
      <c r="A53" s="813"/>
      <c r="B53" s="135" t="s">
        <v>512</v>
      </c>
      <c r="C53" s="304">
        <v>10.636029847210708</v>
      </c>
      <c r="D53" s="554">
        <v>9.6292786924079117</v>
      </c>
      <c r="E53" s="554">
        <v>34.063721426033396</v>
      </c>
      <c r="F53" s="554">
        <v>54.324292313158828</v>
      </c>
      <c r="G53" s="554">
        <v>35.070472580836189</v>
      </c>
      <c r="H53" s="554">
        <v>3.8422361719767859</v>
      </c>
      <c r="I53" s="554">
        <v>6.7701054127679736</v>
      </c>
      <c r="J53" s="554">
        <v>45.675707686841172</v>
      </c>
      <c r="K53" s="741">
        <v>100</v>
      </c>
    </row>
    <row r="54" spans="1:11" ht="15" customHeight="1">
      <c r="A54" s="814" t="s">
        <v>16</v>
      </c>
      <c r="B54" s="248" t="s">
        <v>510</v>
      </c>
      <c r="C54" s="413">
        <v>11.022437365081442</v>
      </c>
      <c r="D54" s="553" t="s">
        <v>41</v>
      </c>
      <c r="E54" s="553">
        <v>28.848040818996541</v>
      </c>
      <c r="F54" s="553">
        <v>42.879570877215933</v>
      </c>
      <c r="G54" s="553">
        <v>48.008111467259774</v>
      </c>
      <c r="H54" s="553">
        <v>3.5782037024923135</v>
      </c>
      <c r="I54" s="553">
        <v>5.5275724471773415</v>
      </c>
      <c r="J54" s="553">
        <v>57.120429122784074</v>
      </c>
      <c r="K54" s="742">
        <v>100</v>
      </c>
    </row>
    <row r="55" spans="1:11" ht="15" customHeight="1">
      <c r="A55" s="813"/>
      <c r="B55" s="248" t="s">
        <v>511</v>
      </c>
      <c r="C55" s="413">
        <v>5.0229581188256569</v>
      </c>
      <c r="D55" s="553">
        <v>8.7379991651593176</v>
      </c>
      <c r="E55" s="553">
        <v>33.477111451231387</v>
      </c>
      <c r="F55" s="553">
        <v>47.251982746625856</v>
      </c>
      <c r="G55" s="553">
        <v>42.451648810352019</v>
      </c>
      <c r="H55" s="553" t="s">
        <v>41</v>
      </c>
      <c r="I55" s="553">
        <v>7.7014053151523596</v>
      </c>
      <c r="J55" s="553">
        <v>52.748017253374144</v>
      </c>
      <c r="K55" s="742">
        <v>100</v>
      </c>
    </row>
    <row r="56" spans="1:11" ht="15" customHeight="1">
      <c r="A56" s="813"/>
      <c r="B56" s="248" t="s">
        <v>512</v>
      </c>
      <c r="C56" s="413">
        <v>8.1135765832602669</v>
      </c>
      <c r="D56" s="553">
        <v>5.7867404060160519</v>
      </c>
      <c r="E56" s="553">
        <v>31.10541579550819</v>
      </c>
      <c r="F56" s="553">
        <v>45.002360558440671</v>
      </c>
      <c r="G56" s="553">
        <v>45.302488703041746</v>
      </c>
      <c r="H56" s="553">
        <v>3.1159371417009507</v>
      </c>
      <c r="I56" s="553">
        <v>6.5792135968166177</v>
      </c>
      <c r="J56" s="553">
        <v>54.997639441559329</v>
      </c>
      <c r="K56" s="742">
        <v>100</v>
      </c>
    </row>
    <row r="57" spans="1:11" ht="15" customHeight="1">
      <c r="A57" s="815" t="s">
        <v>0</v>
      </c>
      <c r="B57" s="96" t="s">
        <v>510</v>
      </c>
      <c r="C57" s="549">
        <v>11.592754635727459</v>
      </c>
      <c r="D57" s="549">
        <v>9.5020959558360367</v>
      </c>
      <c r="E57" s="549">
        <v>33.398139982361904</v>
      </c>
      <c r="F57" s="549">
        <v>54.493420073072116</v>
      </c>
      <c r="G57" s="549">
        <v>38.625574097192803</v>
      </c>
      <c r="H57" s="549">
        <v>3.989044908430782</v>
      </c>
      <c r="I57" s="549">
        <v>2.8923904204510307</v>
      </c>
      <c r="J57" s="549">
        <v>45.506579926927884</v>
      </c>
      <c r="K57" s="264">
        <v>100</v>
      </c>
    </row>
    <row r="58" spans="1:11" ht="15" customHeight="1">
      <c r="A58" s="813"/>
      <c r="B58" s="96" t="s">
        <v>511</v>
      </c>
      <c r="C58" s="549">
        <v>8.4474593626007941</v>
      </c>
      <c r="D58" s="549">
        <v>11.03731265960883</v>
      </c>
      <c r="E58" s="549">
        <v>33.491951753183017</v>
      </c>
      <c r="F58" s="549">
        <v>52.976571404192029</v>
      </c>
      <c r="G58" s="549">
        <v>36.661425097365189</v>
      </c>
      <c r="H58" s="549">
        <v>2.6754859117587899</v>
      </c>
      <c r="I58" s="549">
        <v>7.6865175866839772</v>
      </c>
      <c r="J58" s="549">
        <v>47.023428595807964</v>
      </c>
      <c r="K58" s="264">
        <v>100</v>
      </c>
    </row>
    <row r="59" spans="1:11" ht="15" customHeight="1">
      <c r="A59" s="813"/>
      <c r="B59" s="96" t="s">
        <v>512</v>
      </c>
      <c r="C59" s="549">
        <v>10.068955947026009</v>
      </c>
      <c r="D59" s="549">
        <v>10.245811490886332</v>
      </c>
      <c r="E59" s="549">
        <v>33.443486681950837</v>
      </c>
      <c r="F59" s="549">
        <v>53.758549371188479</v>
      </c>
      <c r="G59" s="549">
        <v>37.673847670983733</v>
      </c>
      <c r="H59" s="549">
        <v>3.3526526117194111</v>
      </c>
      <c r="I59" s="549">
        <v>5.2149503461083668</v>
      </c>
      <c r="J59" s="549">
        <v>46.241450628811506</v>
      </c>
      <c r="K59" s="264">
        <v>100</v>
      </c>
    </row>
    <row r="60" spans="1:11" ht="15" hidden="1" customHeight="1">
      <c r="A60" s="552"/>
      <c r="B60" s="551"/>
      <c r="C60" s="550"/>
      <c r="D60" s="550"/>
      <c r="E60" s="550"/>
      <c r="F60" s="550"/>
      <c r="G60" s="550"/>
      <c r="H60" s="550"/>
      <c r="I60" s="550"/>
      <c r="J60" s="550"/>
      <c r="K60" s="264"/>
    </row>
    <row r="61" spans="1:11" ht="15" customHeight="1">
      <c r="A61" s="815" t="s">
        <v>29</v>
      </c>
      <c r="B61" s="96" t="s">
        <v>510</v>
      </c>
      <c r="C61" s="549" t="s">
        <v>45</v>
      </c>
      <c r="D61" s="549" t="s">
        <v>45</v>
      </c>
      <c r="E61" s="549" t="s">
        <v>45</v>
      </c>
      <c r="F61" s="549" t="s">
        <v>45</v>
      </c>
      <c r="G61" s="549" t="s">
        <v>45</v>
      </c>
      <c r="H61" s="549" t="s">
        <v>45</v>
      </c>
      <c r="I61" s="549" t="s">
        <v>45</v>
      </c>
      <c r="J61" s="549" t="s">
        <v>45</v>
      </c>
      <c r="K61" s="267" t="s">
        <v>45</v>
      </c>
    </row>
    <row r="62" spans="1:11" ht="15" customHeight="1">
      <c r="A62" s="813"/>
      <c r="B62" s="96" t="s">
        <v>511</v>
      </c>
      <c r="C62" s="549" t="s">
        <v>45</v>
      </c>
      <c r="D62" s="549" t="s">
        <v>45</v>
      </c>
      <c r="E62" s="549" t="s">
        <v>45</v>
      </c>
      <c r="F62" s="549" t="s">
        <v>45</v>
      </c>
      <c r="G62" s="549" t="s">
        <v>45</v>
      </c>
      <c r="H62" s="549" t="s">
        <v>45</v>
      </c>
      <c r="I62" s="549" t="s">
        <v>45</v>
      </c>
      <c r="J62" s="549" t="s">
        <v>45</v>
      </c>
      <c r="K62" s="267" t="s">
        <v>45</v>
      </c>
    </row>
    <row r="63" spans="1:11" ht="15" customHeight="1">
      <c r="A63" s="813"/>
      <c r="B63" s="96" t="s">
        <v>512</v>
      </c>
      <c r="C63" s="217" t="s">
        <v>45</v>
      </c>
      <c r="D63" s="217">
        <v>11.249587212290001</v>
      </c>
      <c r="E63" s="217">
        <v>35.077627263324501</v>
      </c>
      <c r="F63" s="217">
        <v>47.492299761090997</v>
      </c>
      <c r="G63" s="217">
        <v>37.896738542828999</v>
      </c>
      <c r="H63" s="217">
        <v>6.1747874191829002</v>
      </c>
      <c r="I63" s="217">
        <v>8.4361736093249</v>
      </c>
      <c r="J63" s="217">
        <v>52.507699366978002</v>
      </c>
      <c r="K63" s="95">
        <v>100.00000065395</v>
      </c>
    </row>
    <row r="64" spans="1:11">
      <c r="A64" s="111"/>
      <c r="B64" s="547"/>
      <c r="C64" s="547"/>
      <c r="D64" s="547"/>
      <c r="E64" s="547"/>
      <c r="F64" s="547"/>
      <c r="G64" s="547"/>
      <c r="H64" s="547"/>
      <c r="I64" s="547"/>
      <c r="J64" s="547"/>
      <c r="K64" s="547"/>
    </row>
    <row r="65" spans="1:11">
      <c r="A65" s="111"/>
      <c r="B65" s="547"/>
      <c r="C65" s="547"/>
      <c r="D65" s="547"/>
      <c r="E65" s="547"/>
      <c r="F65" s="547"/>
      <c r="G65" s="547"/>
      <c r="H65" s="547"/>
      <c r="I65" s="547"/>
      <c r="J65" s="547"/>
      <c r="K65" s="547"/>
    </row>
    <row r="66" spans="1:11">
      <c r="A66" s="548" t="s">
        <v>306</v>
      </c>
      <c r="B66" s="547"/>
      <c r="C66" s="547"/>
      <c r="D66" s="547"/>
      <c r="E66" s="547"/>
      <c r="F66" s="547"/>
      <c r="G66" s="547"/>
      <c r="H66" s="547"/>
      <c r="I66" s="547"/>
      <c r="J66" s="547"/>
      <c r="K66" s="547"/>
    </row>
  </sheetData>
  <mergeCells count="18"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39:A41"/>
    <mergeCell ref="A42:A44"/>
    <mergeCell ref="A57:A59"/>
    <mergeCell ref="A61:A63"/>
    <mergeCell ref="A45:A47"/>
    <mergeCell ref="A48:A50"/>
    <mergeCell ref="A51:A53"/>
    <mergeCell ref="A54:A56"/>
  </mergeCells>
  <conditionalFormatting sqref="D66:K66">
    <cfRule type="expression" dxfId="15" priority="2" stopIfTrue="1">
      <formula>D66=1</formula>
    </cfRule>
  </conditionalFormatting>
  <conditionalFormatting sqref="C66">
    <cfRule type="expression" dxfId="14" priority="3" stopIfTrue="1">
      <formula>#REF!=1</formula>
    </cfRule>
  </conditionalFormatting>
  <conditionalFormatting sqref="C61:C62 E61:K62">
    <cfRule type="expression" dxfId="13" priority="4" stopIfTrue="1">
      <formula>#REF!=1</formula>
    </cfRule>
  </conditionalFormatting>
  <conditionalFormatting sqref="D61:D62">
    <cfRule type="expression" dxfId="12" priority="1" stopIfTrue="1">
      <formula>#REF!=1</formula>
    </cfRule>
  </conditionalFormatting>
  <conditionalFormatting sqref="C63:K63">
    <cfRule type="expression" dxfId="11" priority="5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" footer="0.31496062992125984"/>
  <pageSetup paperSize="9" scale="70" orientation="portrait" r:id="rId1"/>
  <headerFooter alignWithMargins="0">
    <oddHeader>&amp;C&amp;8-35-</oddHeader>
    <oddFooter>&amp;C&amp;8Statistische Ämter des Bundes und der Länder, Internationale Bildungsindikatoren, 2016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zoomScaleNormal="100" workbookViewId="0">
      <pane xSplit="2" ySplit="7" topLeftCell="C8" activePane="bottomRight" state="frozen"/>
      <selection activeCell="C1" sqref="C1"/>
      <selection pane="topRight" activeCell="C1" sqref="C1"/>
      <selection pane="bottomLeft" activeCell="C1" sqref="C1"/>
      <selection pane="bottomRight" activeCell="A3" sqref="A3"/>
    </sheetView>
  </sheetViews>
  <sheetFormatPr baseColWidth="10" defaultRowHeight="12.75"/>
  <cols>
    <col min="1" max="1" width="24" style="132" customWidth="1"/>
    <col min="2" max="2" width="10.7109375" style="94" customWidth="1"/>
    <col min="3" max="9" width="13.7109375" style="94" customWidth="1"/>
    <col min="10" max="16384" width="11.42578125" style="86"/>
  </cols>
  <sheetData>
    <row r="1" spans="1:9">
      <c r="A1" s="697" t="s">
        <v>396</v>
      </c>
      <c r="I1" s="573"/>
    </row>
    <row r="2" spans="1:9">
      <c r="I2" s="573"/>
    </row>
    <row r="3" spans="1:9" ht="15.75">
      <c r="A3" s="522" t="s">
        <v>324</v>
      </c>
      <c r="B3" s="572"/>
      <c r="C3" s="572"/>
      <c r="D3" s="108"/>
      <c r="E3" s="108"/>
      <c r="F3" s="108"/>
      <c r="G3" s="572"/>
      <c r="H3" s="572"/>
    </row>
    <row r="4" spans="1:9" ht="15" customHeight="1">
      <c r="A4" s="519" t="s">
        <v>323</v>
      </c>
      <c r="B4" s="571"/>
      <c r="C4" s="241"/>
      <c r="D4" s="241"/>
      <c r="E4" s="241"/>
      <c r="F4" s="241"/>
      <c r="G4" s="240"/>
      <c r="H4" s="240"/>
      <c r="I4" s="240"/>
    </row>
    <row r="5" spans="1:9" ht="12.75" customHeight="1">
      <c r="A5" s="519"/>
      <c r="B5" s="571"/>
      <c r="C5" s="241"/>
      <c r="D5" s="241"/>
      <c r="E5" s="241"/>
      <c r="F5" s="241"/>
      <c r="G5" s="240"/>
      <c r="H5" s="240"/>
      <c r="I5" s="240"/>
    </row>
    <row r="6" spans="1:9" ht="12.75" customHeight="1">
      <c r="A6" s="419"/>
      <c r="B6" s="570"/>
      <c r="C6" s="569" t="s">
        <v>322</v>
      </c>
      <c r="D6" s="569"/>
      <c r="E6" s="569"/>
      <c r="F6" s="569" t="s">
        <v>321</v>
      </c>
      <c r="G6" s="569"/>
      <c r="H6" s="569"/>
      <c r="I6" s="569"/>
    </row>
    <row r="7" spans="1:9" ht="38.25" customHeight="1">
      <c r="A7" s="419" t="s">
        <v>17</v>
      </c>
      <c r="B7" s="104" t="s">
        <v>19</v>
      </c>
      <c r="C7" s="568" t="s">
        <v>320</v>
      </c>
      <c r="D7" s="568" t="s">
        <v>319</v>
      </c>
      <c r="E7" s="568" t="s">
        <v>75</v>
      </c>
      <c r="F7" s="568" t="s">
        <v>309</v>
      </c>
      <c r="G7" s="568" t="s">
        <v>308</v>
      </c>
      <c r="H7" s="568" t="s">
        <v>318</v>
      </c>
      <c r="I7" s="568" t="s">
        <v>75</v>
      </c>
    </row>
    <row r="8" spans="1:9" ht="15" customHeight="1">
      <c r="A8" s="567" t="s">
        <v>2</v>
      </c>
      <c r="B8" s="135" t="s">
        <v>510</v>
      </c>
      <c r="C8" s="529">
        <v>5.0380368824556729</v>
      </c>
      <c r="D8" s="529">
        <v>3.6439925406269422</v>
      </c>
      <c r="E8" s="529">
        <v>8.6820294230826143</v>
      </c>
      <c r="F8" s="529">
        <v>5.5994139064026287</v>
      </c>
      <c r="G8" s="529">
        <v>0.39043305804694672</v>
      </c>
      <c r="H8" s="529">
        <v>0.32856762276884821</v>
      </c>
      <c r="I8" s="529">
        <v>6.317970576917384</v>
      </c>
    </row>
    <row r="9" spans="1:9" ht="15" customHeight="1">
      <c r="A9" s="566"/>
      <c r="B9" s="135" t="s">
        <v>511</v>
      </c>
      <c r="C9" s="529">
        <v>5.0530031751184312</v>
      </c>
      <c r="D9" s="529">
        <v>3.3670457196766037</v>
      </c>
      <c r="E9" s="529">
        <v>8.4200488947950358</v>
      </c>
      <c r="F9" s="529">
        <v>5.2640521814991015</v>
      </c>
      <c r="G9" s="529">
        <v>0.2513719960640704</v>
      </c>
      <c r="H9" s="529">
        <v>1.0643747654165694</v>
      </c>
      <c r="I9" s="529">
        <v>6.5797989429797425</v>
      </c>
    </row>
    <row r="10" spans="1:9" ht="15" customHeight="1">
      <c r="A10" s="566"/>
      <c r="B10" s="135" t="s">
        <v>512</v>
      </c>
      <c r="C10" s="529">
        <v>5.0454163498859588</v>
      </c>
      <c r="D10" s="529">
        <v>3.5074376775639231</v>
      </c>
      <c r="E10" s="529">
        <v>8.5528540274498823</v>
      </c>
      <c r="F10" s="529">
        <v>5.433906206234246</v>
      </c>
      <c r="G10" s="529">
        <v>0.32186587171381703</v>
      </c>
      <c r="H10" s="529">
        <v>0.69129886759233328</v>
      </c>
      <c r="I10" s="529">
        <v>6.4472209995598417</v>
      </c>
    </row>
    <row r="11" spans="1:9" ht="15" customHeight="1">
      <c r="A11" s="81" t="s">
        <v>1</v>
      </c>
      <c r="B11" s="248" t="s">
        <v>510</v>
      </c>
      <c r="C11" s="531">
        <v>4.3864962537057135</v>
      </c>
      <c r="D11" s="531">
        <v>3.2687592375842596</v>
      </c>
      <c r="E11" s="531">
        <v>7.6552554912899726</v>
      </c>
      <c r="F11" s="531">
        <v>6.6823296226366722</v>
      </c>
      <c r="G11" s="531">
        <v>0.3999607002195662</v>
      </c>
      <c r="H11" s="531">
        <v>0.26258233731172415</v>
      </c>
      <c r="I11" s="531">
        <v>7.3448726601679644</v>
      </c>
    </row>
    <row r="12" spans="1:9" ht="15" customHeight="1">
      <c r="A12" s="81"/>
      <c r="B12" s="248" t="s">
        <v>511</v>
      </c>
      <c r="C12" s="531">
        <v>4.4971431741276975</v>
      </c>
      <c r="D12" s="531">
        <v>2.8640372774172072</v>
      </c>
      <c r="E12" s="531">
        <v>7.3611804515449046</v>
      </c>
      <c r="F12" s="531">
        <v>6.407472125145615</v>
      </c>
      <c r="G12" s="531">
        <v>0.21925445165584956</v>
      </c>
      <c r="H12" s="531">
        <v>1.0120929716536307</v>
      </c>
      <c r="I12" s="531">
        <v>7.6388195484550927</v>
      </c>
    </row>
    <row r="13" spans="1:9" ht="15" customHeight="1">
      <c r="A13" s="81"/>
      <c r="B13" s="248" t="s">
        <v>512</v>
      </c>
      <c r="C13" s="531">
        <v>4.439703211654848</v>
      </c>
      <c r="D13" s="531">
        <v>3.0742503696533472</v>
      </c>
      <c r="E13" s="531">
        <v>7.5139535813081952</v>
      </c>
      <c r="F13" s="531">
        <v>6.5502573142519678</v>
      </c>
      <c r="G13" s="531">
        <v>0.3131729800054171</v>
      </c>
      <c r="H13" s="531">
        <v>0.62241631181425427</v>
      </c>
      <c r="I13" s="531">
        <v>7.4860464186918048</v>
      </c>
    </row>
    <row r="14" spans="1:9" ht="15" customHeight="1">
      <c r="A14" s="566" t="s">
        <v>3</v>
      </c>
      <c r="B14" s="135" t="s">
        <v>510</v>
      </c>
      <c r="C14" s="529">
        <v>5.2654925847457612</v>
      </c>
      <c r="D14" s="529">
        <v>3.0488612288135588</v>
      </c>
      <c r="E14" s="529">
        <v>8.3143538135593218</v>
      </c>
      <c r="F14" s="529">
        <v>5.0475039724576263</v>
      </c>
      <c r="G14" s="529">
        <v>1.1788268008474576</v>
      </c>
      <c r="H14" s="529">
        <v>0.45981197033898297</v>
      </c>
      <c r="I14" s="529">
        <v>6.6856461864406764</v>
      </c>
    </row>
    <row r="15" spans="1:9" ht="15" customHeight="1">
      <c r="A15" s="566"/>
      <c r="B15" s="135" t="s">
        <v>511</v>
      </c>
      <c r="C15" s="529">
        <v>5.3662602400457224</v>
      </c>
      <c r="D15" s="529">
        <v>2.8338731186892736</v>
      </c>
      <c r="E15" s="529">
        <v>8.2001333587349965</v>
      </c>
      <c r="F15" s="529">
        <v>4.5851590779196023</v>
      </c>
      <c r="G15" s="529">
        <v>0.75347685273385401</v>
      </c>
      <c r="H15" s="529">
        <v>1.4598018670222896</v>
      </c>
      <c r="I15" s="529">
        <v>6.7993903600685837</v>
      </c>
    </row>
    <row r="16" spans="1:9" ht="15" customHeight="1">
      <c r="A16" s="566"/>
      <c r="B16" s="135" t="s">
        <v>512</v>
      </c>
      <c r="C16" s="529">
        <v>5.3182282296883354</v>
      </c>
      <c r="D16" s="529">
        <v>2.938201974036077</v>
      </c>
      <c r="E16" s="529">
        <v>8.2564302037244133</v>
      </c>
      <c r="F16" s="529">
        <v>4.8113482763650515</v>
      </c>
      <c r="G16" s="529">
        <v>0.96173481791218918</v>
      </c>
      <c r="H16" s="529">
        <v>0.97024359410706462</v>
      </c>
      <c r="I16" s="529">
        <v>6.7438129041668695</v>
      </c>
    </row>
    <row r="17" spans="1:9" ht="15" customHeight="1">
      <c r="A17" s="81" t="s">
        <v>4</v>
      </c>
      <c r="B17" s="248" t="s">
        <v>510</v>
      </c>
      <c r="C17" s="531">
        <v>4.7026974452081438</v>
      </c>
      <c r="D17" s="531">
        <v>1.9199844378161068</v>
      </c>
      <c r="E17" s="531">
        <v>6.6226818830242511</v>
      </c>
      <c r="F17" s="531">
        <v>7.03313448320581</v>
      </c>
      <c r="G17" s="531">
        <v>0.97652703929451434</v>
      </c>
      <c r="H17" s="531">
        <v>0.36960186746206714</v>
      </c>
      <c r="I17" s="531">
        <v>8.3773181169757489</v>
      </c>
    </row>
    <row r="18" spans="1:9" ht="15" customHeight="1">
      <c r="A18" s="81"/>
      <c r="B18" s="248" t="s">
        <v>511</v>
      </c>
      <c r="C18" s="531">
        <v>5.2144180082632854</v>
      </c>
      <c r="D18" s="531">
        <v>2.4939450064111699</v>
      </c>
      <c r="E18" s="531">
        <v>7.7083630146744557</v>
      </c>
      <c r="F18" s="531">
        <v>5.8662202592961954</v>
      </c>
      <c r="G18" s="531">
        <v>0.49579712209716487</v>
      </c>
      <c r="H18" s="531">
        <v>0.92961960393218401</v>
      </c>
      <c r="I18" s="531">
        <v>7.2916369853255452</v>
      </c>
    </row>
    <row r="19" spans="1:9" ht="15" customHeight="1">
      <c r="A19" s="81"/>
      <c r="B19" s="248" t="s">
        <v>512</v>
      </c>
      <c r="C19" s="531">
        <v>4.9460285132382893</v>
      </c>
      <c r="D19" s="531">
        <v>2.1939918533604885</v>
      </c>
      <c r="E19" s="531">
        <v>7.1400203665987778</v>
      </c>
      <c r="F19" s="531">
        <v>6.4770875763747453</v>
      </c>
      <c r="G19" s="531">
        <v>0.74745417515274948</v>
      </c>
      <c r="H19" s="531">
        <v>0.63696537678207754</v>
      </c>
      <c r="I19" s="531">
        <v>7.8604887983706728</v>
      </c>
    </row>
    <row r="20" spans="1:9" ht="15" customHeight="1">
      <c r="A20" s="566" t="s">
        <v>5</v>
      </c>
      <c r="B20" s="135" t="s">
        <v>510</v>
      </c>
      <c r="C20" s="529">
        <v>5.4193705386112931</v>
      </c>
      <c r="D20" s="529">
        <v>3.9446787800129783</v>
      </c>
      <c r="E20" s="529">
        <v>9.3640493186242715</v>
      </c>
      <c r="F20" s="529">
        <v>4.5506164828033748</v>
      </c>
      <c r="G20" s="529">
        <v>0.24578195976638545</v>
      </c>
      <c r="H20" s="529">
        <v>0.83711875405580793</v>
      </c>
      <c r="I20" s="529">
        <v>5.6335171966255677</v>
      </c>
    </row>
    <row r="21" spans="1:9" ht="15" customHeight="1">
      <c r="A21" s="566"/>
      <c r="B21" s="135" t="s">
        <v>511</v>
      </c>
      <c r="C21" s="529">
        <v>5.0465983224603903</v>
      </c>
      <c r="D21" s="529">
        <v>2.5330848089468776</v>
      </c>
      <c r="E21" s="529">
        <v>7.5796831314072683</v>
      </c>
      <c r="F21" s="529">
        <v>4.6719478098788425</v>
      </c>
      <c r="G21" s="529">
        <v>0.46691519105312207</v>
      </c>
      <c r="H21" s="529">
        <v>2.2786579683131403</v>
      </c>
      <c r="I21" s="529">
        <v>7.420316868592729</v>
      </c>
    </row>
    <row r="22" spans="1:9" ht="15" customHeight="1">
      <c r="A22" s="566"/>
      <c r="B22" s="135" t="s">
        <v>512</v>
      </c>
      <c r="C22" s="529">
        <v>5.2446005724694249</v>
      </c>
      <c r="D22" s="529">
        <v>3.2890970595888627</v>
      </c>
      <c r="E22" s="529">
        <v>8.5336976320582885</v>
      </c>
      <c r="F22" s="529">
        <v>4.6070778037991165</v>
      </c>
      <c r="G22" s="529">
        <v>0.34868592245641417</v>
      </c>
      <c r="H22" s="529">
        <v>1.5092375748113454</v>
      </c>
      <c r="I22" s="529">
        <v>6.4637002341920367</v>
      </c>
    </row>
    <row r="23" spans="1:9" ht="15" customHeight="1">
      <c r="A23" s="81" t="s">
        <v>6</v>
      </c>
      <c r="B23" s="248" t="s">
        <v>510</v>
      </c>
      <c r="C23" s="531">
        <v>4.3352893565358155</v>
      </c>
      <c r="D23" s="531">
        <v>3.3589639821934436</v>
      </c>
      <c r="E23" s="531">
        <v>7.6942533387292595</v>
      </c>
      <c r="F23" s="531">
        <v>5.8356940509915018</v>
      </c>
      <c r="G23" s="531">
        <v>0.63638203156616746</v>
      </c>
      <c r="H23" s="531">
        <v>0.8346823148522865</v>
      </c>
      <c r="I23" s="531">
        <v>7.3057466612707413</v>
      </c>
    </row>
    <row r="24" spans="1:9" ht="15" customHeight="1">
      <c r="A24" s="81"/>
      <c r="B24" s="248" t="s">
        <v>511</v>
      </c>
      <c r="C24" s="531">
        <v>4.3747399084477738</v>
      </c>
      <c r="D24" s="531">
        <v>3.0004161464835621</v>
      </c>
      <c r="E24" s="531">
        <v>7.3751560549313364</v>
      </c>
      <c r="F24" s="531">
        <v>6.3618393674573444</v>
      </c>
      <c r="G24" s="531">
        <v>0.34228048272992095</v>
      </c>
      <c r="H24" s="531">
        <v>0.91968372867249271</v>
      </c>
      <c r="I24" s="531">
        <v>7.6238035788597589</v>
      </c>
    </row>
    <row r="25" spans="1:9" ht="15" customHeight="1">
      <c r="A25" s="81"/>
      <c r="B25" s="248" t="s">
        <v>512</v>
      </c>
      <c r="C25" s="531">
        <v>4.3537135822732864</v>
      </c>
      <c r="D25" s="531">
        <v>3.1832170701682396</v>
      </c>
      <c r="E25" s="531">
        <v>7.5369306524415265</v>
      </c>
      <c r="F25" s="531">
        <v>6.0956093557652853</v>
      </c>
      <c r="G25" s="531">
        <v>0.49138284776364383</v>
      </c>
      <c r="H25" s="531">
        <v>0.87710299548625359</v>
      </c>
      <c r="I25" s="531">
        <v>7.4635822732868284</v>
      </c>
    </row>
    <row r="26" spans="1:9" ht="15" customHeight="1">
      <c r="A26" s="566" t="s">
        <v>7</v>
      </c>
      <c r="B26" s="135" t="s">
        <v>510</v>
      </c>
      <c r="C26" s="529">
        <v>5.2154188851461498</v>
      </c>
      <c r="D26" s="529">
        <v>3.5599804411604907</v>
      </c>
      <c r="E26" s="529">
        <v>8.7753993263066405</v>
      </c>
      <c r="F26" s="529">
        <v>5.1931435401499524</v>
      </c>
      <c r="G26" s="529">
        <v>0.58106052374225803</v>
      </c>
      <c r="H26" s="529">
        <v>0.45012495925241769</v>
      </c>
      <c r="I26" s="529">
        <v>6.2246006736933612</v>
      </c>
    </row>
    <row r="27" spans="1:9" ht="15" customHeight="1">
      <c r="A27" s="566"/>
      <c r="B27" s="135" t="s">
        <v>511</v>
      </c>
      <c r="C27" s="529">
        <v>5.3862991008045435</v>
      </c>
      <c r="D27" s="529">
        <v>3.0622929484145769</v>
      </c>
      <c r="E27" s="529">
        <v>8.4485920492191191</v>
      </c>
      <c r="F27" s="529">
        <v>5.0946521533364884</v>
      </c>
      <c r="G27" s="529">
        <v>0.38984855655466161</v>
      </c>
      <c r="H27" s="529">
        <v>1.0669072408897302</v>
      </c>
      <c r="I27" s="529">
        <v>6.5511121628017035</v>
      </c>
    </row>
    <row r="28" spans="1:9" ht="15" customHeight="1">
      <c r="A28" s="566"/>
      <c r="B28" s="135" t="s">
        <v>512</v>
      </c>
      <c r="C28" s="529">
        <v>5.2972745895835889</v>
      </c>
      <c r="D28" s="529">
        <v>3.3217532498182747</v>
      </c>
      <c r="E28" s="529">
        <v>8.6190278394018645</v>
      </c>
      <c r="F28" s="529">
        <v>5.1461828205684945</v>
      </c>
      <c r="G28" s="529">
        <v>0.48966760754845223</v>
      </c>
      <c r="H28" s="529">
        <v>0.74554654532753084</v>
      </c>
      <c r="I28" s="529">
        <v>6.3809721605981364</v>
      </c>
    </row>
    <row r="29" spans="1:9" ht="15" customHeight="1">
      <c r="A29" s="81" t="s">
        <v>8</v>
      </c>
      <c r="B29" s="248" t="s">
        <v>510</v>
      </c>
      <c r="C29" s="531">
        <v>3.8521730932403129</v>
      </c>
      <c r="D29" s="531">
        <v>1.5965871594230228</v>
      </c>
      <c r="E29" s="531">
        <v>5.4487602526633356</v>
      </c>
      <c r="F29" s="531">
        <v>8.1144527199019514</v>
      </c>
      <c r="G29" s="531">
        <v>0.69435278589610638</v>
      </c>
      <c r="H29" s="531">
        <v>0.7424342415386066</v>
      </c>
      <c r="I29" s="531">
        <v>9.5512397473366626</v>
      </c>
    </row>
    <row r="30" spans="1:9" ht="15" customHeight="1">
      <c r="A30" s="81"/>
      <c r="B30" s="248" t="s">
        <v>511</v>
      </c>
      <c r="C30" s="531">
        <v>4.5091324200913245</v>
      </c>
      <c r="D30" s="531">
        <v>2.2074771689497719</v>
      </c>
      <c r="E30" s="531">
        <v>6.716609589041096</v>
      </c>
      <c r="F30" s="531">
        <v>6.6695205479452051</v>
      </c>
      <c r="G30" s="531">
        <v>0.68778538812785384</v>
      </c>
      <c r="H30" s="531">
        <v>0.92751141552511407</v>
      </c>
      <c r="I30" s="531">
        <v>8.2833904109589032</v>
      </c>
    </row>
    <row r="31" spans="1:9" ht="15" customHeight="1">
      <c r="A31" s="81"/>
      <c r="B31" s="248" t="s">
        <v>512</v>
      </c>
      <c r="C31" s="531">
        <v>4.1782670454545459</v>
      </c>
      <c r="D31" s="531">
        <v>1.9012784090909094</v>
      </c>
      <c r="E31" s="531">
        <v>6.0795454545454541</v>
      </c>
      <c r="F31" s="531">
        <v>7.3955965909090908</v>
      </c>
      <c r="G31" s="531">
        <v>0.69105113636363635</v>
      </c>
      <c r="H31" s="531">
        <v>0.83380681818181823</v>
      </c>
      <c r="I31" s="531">
        <v>8.9204545454545467</v>
      </c>
    </row>
    <row r="32" spans="1:9" ht="15" customHeight="1">
      <c r="A32" s="566" t="s">
        <v>9</v>
      </c>
      <c r="B32" s="135" t="s">
        <v>510</v>
      </c>
      <c r="C32" s="529">
        <v>5.2569373072970187</v>
      </c>
      <c r="D32" s="529">
        <v>3.1460138012039356</v>
      </c>
      <c r="E32" s="529">
        <v>8.4029511085009538</v>
      </c>
      <c r="F32" s="529">
        <v>5.6326530612244898</v>
      </c>
      <c r="G32" s="529">
        <v>0.46645132873293205</v>
      </c>
      <c r="H32" s="529">
        <v>0.4979445015416239</v>
      </c>
      <c r="I32" s="529">
        <v>6.5970488914990453</v>
      </c>
    </row>
    <row r="33" spans="1:9" ht="15" customHeight="1">
      <c r="A33" s="566"/>
      <c r="B33" s="135" t="s">
        <v>511</v>
      </c>
      <c r="C33" s="529">
        <v>5.7655866745755642</v>
      </c>
      <c r="D33" s="529">
        <v>2.433108357247062</v>
      </c>
      <c r="E33" s="529">
        <v>8.198695031822627</v>
      </c>
      <c r="F33" s="529">
        <v>5.3089279702454428</v>
      </c>
      <c r="G33" s="529">
        <v>0.3623931897975215</v>
      </c>
      <c r="H33" s="529">
        <v>1.1297433348830499</v>
      </c>
      <c r="I33" s="529">
        <v>6.8010644949260142</v>
      </c>
    </row>
    <row r="34" spans="1:9" ht="15" customHeight="1">
      <c r="A34" s="566"/>
      <c r="B34" s="135" t="s">
        <v>512</v>
      </c>
      <c r="C34" s="529">
        <v>5.5002452370369239</v>
      </c>
      <c r="D34" s="529">
        <v>2.8052434743957204</v>
      </c>
      <c r="E34" s="529">
        <v>8.305488711432643</v>
      </c>
      <c r="F34" s="529">
        <v>5.4779439939916923</v>
      </c>
      <c r="G34" s="529">
        <v>0.41671137133485575</v>
      </c>
      <c r="H34" s="529">
        <v>0.80008583296292313</v>
      </c>
      <c r="I34" s="529">
        <v>6.6946262434284121</v>
      </c>
    </row>
    <row r="35" spans="1:9" ht="15" customHeight="1">
      <c r="A35" s="81" t="s">
        <v>10</v>
      </c>
      <c r="B35" s="248" t="s">
        <v>510</v>
      </c>
      <c r="C35" s="531">
        <v>5.552897205930849</v>
      </c>
      <c r="D35" s="531">
        <v>3.0768385181928113</v>
      </c>
      <c r="E35" s="531">
        <v>8.629735724123659</v>
      </c>
      <c r="F35" s="531">
        <v>5.3571636415366388</v>
      </c>
      <c r="G35" s="531">
        <v>0.6102852265452734</v>
      </c>
      <c r="H35" s="531">
        <v>0.40262142011910845</v>
      </c>
      <c r="I35" s="531">
        <v>6.3702642758763384</v>
      </c>
    </row>
    <row r="36" spans="1:9" ht="15" customHeight="1">
      <c r="A36" s="81"/>
      <c r="B36" s="248" t="s">
        <v>511</v>
      </c>
      <c r="C36" s="531">
        <v>5.1215180986598927</v>
      </c>
      <c r="D36" s="531">
        <v>2.9709471597596475</v>
      </c>
      <c r="E36" s="531">
        <v>8.0924652584195407</v>
      </c>
      <c r="F36" s="531">
        <v>5.1302938322079727</v>
      </c>
      <c r="G36" s="531">
        <v>0.50001032439240944</v>
      </c>
      <c r="H36" s="531">
        <v>1.2773338289041687</v>
      </c>
      <c r="I36" s="531">
        <v>6.9074314976563622</v>
      </c>
    </row>
    <row r="37" spans="1:9" ht="15" customHeight="1">
      <c r="A37" s="81"/>
      <c r="B37" s="248" t="s">
        <v>512</v>
      </c>
      <c r="C37" s="531">
        <v>5.344090072548811</v>
      </c>
      <c r="D37" s="531">
        <v>3.0254454283580507</v>
      </c>
      <c r="E37" s="531">
        <v>8.3695355009068635</v>
      </c>
      <c r="F37" s="531">
        <v>5.2472694174757288</v>
      </c>
      <c r="G37" s="531">
        <v>0.55686879867705119</v>
      </c>
      <c r="H37" s="531">
        <v>0.82642630427824615</v>
      </c>
      <c r="I37" s="531">
        <v>6.630464499093141</v>
      </c>
    </row>
    <row r="38" spans="1:9" ht="15" customHeight="1">
      <c r="A38" s="566" t="s">
        <v>11</v>
      </c>
      <c r="B38" s="135" t="s">
        <v>510</v>
      </c>
      <c r="C38" s="529">
        <v>4.8894345407062554</v>
      </c>
      <c r="D38" s="529">
        <v>3.2509651413648242</v>
      </c>
      <c r="E38" s="529">
        <v>8.1403996820710809</v>
      </c>
      <c r="F38" s="529">
        <v>5.5349437947087559</v>
      </c>
      <c r="G38" s="529">
        <v>0.73620415578517084</v>
      </c>
      <c r="H38" s="529">
        <v>0.58887816509594637</v>
      </c>
      <c r="I38" s="529">
        <v>6.85960031792892</v>
      </c>
    </row>
    <row r="39" spans="1:9" ht="15" customHeight="1">
      <c r="A39" s="566"/>
      <c r="B39" s="135" t="s">
        <v>511</v>
      </c>
      <c r="C39" s="529">
        <v>5.0709508315256686</v>
      </c>
      <c r="D39" s="529">
        <v>3.5882140274764995</v>
      </c>
      <c r="E39" s="529">
        <v>8.6591648590021677</v>
      </c>
      <c r="F39" s="529">
        <v>4.8309833694866233</v>
      </c>
      <c r="G39" s="529">
        <v>0.51337671728127254</v>
      </c>
      <c r="H39" s="529">
        <v>0.99647505422993488</v>
      </c>
      <c r="I39" s="529">
        <v>6.3403832248734631</v>
      </c>
    </row>
    <row r="40" spans="1:9" ht="15" customHeight="1">
      <c r="A40" s="566"/>
      <c r="B40" s="135" t="s">
        <v>512</v>
      </c>
      <c r="C40" s="529">
        <v>4.9771262368640308</v>
      </c>
      <c r="D40" s="529">
        <v>3.4148409067656638</v>
      </c>
      <c r="E40" s="529">
        <v>8.3919671436296959</v>
      </c>
      <c r="F40" s="529">
        <v>5.1937327350589744</v>
      </c>
      <c r="G40" s="529">
        <v>0.62833423464242388</v>
      </c>
      <c r="H40" s="529">
        <v>0.78640436136161029</v>
      </c>
      <c r="I40" s="529">
        <v>6.608032856370305</v>
      </c>
    </row>
    <row r="41" spans="1:9" ht="15" customHeight="1">
      <c r="A41" s="81" t="s">
        <v>12</v>
      </c>
      <c r="B41" s="248" t="s">
        <v>510</v>
      </c>
      <c r="C41" s="531">
        <v>5.725678801899428</v>
      </c>
      <c r="D41" s="531">
        <v>3.2253744064288323</v>
      </c>
      <c r="E41" s="531">
        <v>8.9510532083282595</v>
      </c>
      <c r="F41" s="531">
        <v>4.6846462924631682</v>
      </c>
      <c r="G41" s="531">
        <v>0.88031170096188971</v>
      </c>
      <c r="H41" s="531">
        <v>0.48764154389382697</v>
      </c>
      <c r="I41" s="531">
        <v>6.0507731644953111</v>
      </c>
    </row>
    <row r="42" spans="1:9" ht="15" customHeight="1">
      <c r="A42" s="81"/>
      <c r="B42" s="248" t="s">
        <v>511</v>
      </c>
      <c r="C42" s="531">
        <v>4.9857893988915727</v>
      </c>
      <c r="D42" s="531">
        <v>2.393775756714509</v>
      </c>
      <c r="E42" s="531">
        <v>7.3795651556060822</v>
      </c>
      <c r="F42" s="531">
        <v>6.0686372033537017</v>
      </c>
      <c r="G42" s="531">
        <v>0.69489839420207478</v>
      </c>
      <c r="H42" s="531">
        <v>0.85476765667187726</v>
      </c>
      <c r="I42" s="531">
        <v>7.6225664345601816</v>
      </c>
    </row>
    <row r="43" spans="1:9" ht="15" customHeight="1">
      <c r="A43" s="81"/>
      <c r="B43" s="248" t="s">
        <v>512</v>
      </c>
      <c r="C43" s="531">
        <v>5.384892793915153</v>
      </c>
      <c r="D43" s="531">
        <v>2.8404694774113173</v>
      </c>
      <c r="E43" s="531">
        <v>8.2253622713264711</v>
      </c>
      <c r="F43" s="531">
        <v>5.3248967280834041</v>
      </c>
      <c r="G43" s="531">
        <v>0.79470198675496684</v>
      </c>
      <c r="H43" s="531">
        <v>0.65700609796078946</v>
      </c>
      <c r="I43" s="531">
        <v>6.7746377286735289</v>
      </c>
    </row>
    <row r="44" spans="1:9" ht="15" customHeight="1">
      <c r="A44" s="566" t="s">
        <v>13</v>
      </c>
      <c r="B44" s="135" t="s">
        <v>510</v>
      </c>
      <c r="C44" s="529">
        <v>4.8525157128130063</v>
      </c>
      <c r="D44" s="529">
        <v>2.7849090485850154</v>
      </c>
      <c r="E44" s="529">
        <v>7.6374247613980213</v>
      </c>
      <c r="F44" s="529">
        <v>5.7853081041535024</v>
      </c>
      <c r="G44" s="529">
        <v>1.0026271158258786</v>
      </c>
      <c r="H44" s="529">
        <v>0.57414119916198325</v>
      </c>
      <c r="I44" s="529">
        <v>7.3620764191413643</v>
      </c>
    </row>
    <row r="45" spans="1:9" ht="15" customHeight="1">
      <c r="A45" s="566"/>
      <c r="B45" s="135" t="s">
        <v>511</v>
      </c>
      <c r="C45" s="529">
        <v>4.5615001709921348</v>
      </c>
      <c r="D45" s="529">
        <v>2.92111562868108</v>
      </c>
      <c r="E45" s="529">
        <v>7.4826157996732148</v>
      </c>
      <c r="F45" s="529">
        <v>5.9305771934491025</v>
      </c>
      <c r="G45" s="529">
        <v>0.50841661283580952</v>
      </c>
      <c r="H45" s="529">
        <v>1.077820420260668</v>
      </c>
      <c r="I45" s="529">
        <v>7.5173842003267843</v>
      </c>
    </row>
    <row r="46" spans="1:9" ht="15" customHeight="1">
      <c r="A46" s="566"/>
      <c r="B46" s="135" t="s">
        <v>512</v>
      </c>
      <c r="C46" s="529">
        <v>4.7166950414981912</v>
      </c>
      <c r="D46" s="529">
        <v>2.8487444137050431</v>
      </c>
      <c r="E46" s="529">
        <v>7.5654394552032347</v>
      </c>
      <c r="F46" s="529">
        <v>5.8531070440519253</v>
      </c>
      <c r="G46" s="529">
        <v>0.77197276016173655</v>
      </c>
      <c r="H46" s="529">
        <v>0.80948074058310282</v>
      </c>
      <c r="I46" s="529">
        <v>7.4345605447967653</v>
      </c>
    </row>
    <row r="47" spans="1:9" ht="15" customHeight="1">
      <c r="A47" s="81" t="s">
        <v>14</v>
      </c>
      <c r="B47" s="248" t="s">
        <v>510</v>
      </c>
      <c r="C47" s="531">
        <v>3.8598833532429211</v>
      </c>
      <c r="D47" s="531">
        <v>2.6393085517532149</v>
      </c>
      <c r="E47" s="531">
        <v>6.4991919049961364</v>
      </c>
      <c r="F47" s="531">
        <v>7.2296395193591474</v>
      </c>
      <c r="G47" s="531">
        <v>0.88855315859742823</v>
      </c>
      <c r="H47" s="531">
        <v>0.38156138008572832</v>
      </c>
      <c r="I47" s="531">
        <v>8.4997540580423028</v>
      </c>
    </row>
    <row r="48" spans="1:9" ht="15" customHeight="1">
      <c r="A48" s="81"/>
      <c r="B48" s="248" t="s">
        <v>511</v>
      </c>
      <c r="C48" s="531">
        <v>4.1661335039454057</v>
      </c>
      <c r="D48" s="531">
        <v>1.9097888675623802</v>
      </c>
      <c r="E48" s="531">
        <v>6.0759223715077848</v>
      </c>
      <c r="F48" s="531">
        <v>6.5611004478566857</v>
      </c>
      <c r="G48" s="531">
        <v>0.66538707613563652</v>
      </c>
      <c r="H48" s="531">
        <v>1.6975901044998933</v>
      </c>
      <c r="I48" s="531">
        <v>8.9240776284922152</v>
      </c>
    </row>
    <row r="49" spans="1:9" ht="15" customHeight="1">
      <c r="A49" s="81"/>
      <c r="B49" s="248" t="s">
        <v>512</v>
      </c>
      <c r="C49" s="531">
        <v>4.01265107074705</v>
      </c>
      <c r="D49" s="531">
        <v>2.2761325888755395</v>
      </c>
      <c r="E49" s="531">
        <v>6.288783659622589</v>
      </c>
      <c r="F49" s="531">
        <v>6.8973072301929479</v>
      </c>
      <c r="G49" s="531">
        <v>0.77708671990953437</v>
      </c>
      <c r="H49" s="531">
        <v>1.0357622446816033</v>
      </c>
      <c r="I49" s="531">
        <v>8.7106862675807477</v>
      </c>
    </row>
    <row r="50" spans="1:9" ht="15" customHeight="1">
      <c r="A50" s="566" t="s">
        <v>15</v>
      </c>
      <c r="B50" s="135" t="s">
        <v>510</v>
      </c>
      <c r="C50" s="529">
        <v>5.2203157172271801</v>
      </c>
      <c r="D50" s="529">
        <v>2.9396019217570353</v>
      </c>
      <c r="E50" s="529">
        <v>8.159917638984215</v>
      </c>
      <c r="F50" s="529">
        <v>5.330130404941662</v>
      </c>
      <c r="G50" s="529">
        <v>0.92175703500343176</v>
      </c>
      <c r="H50" s="529">
        <v>0.58819492107069327</v>
      </c>
      <c r="I50" s="529">
        <v>6.8393960192175705</v>
      </c>
    </row>
    <row r="51" spans="1:9" ht="15" customHeight="1">
      <c r="A51" s="566"/>
      <c r="B51" s="135" t="s">
        <v>511</v>
      </c>
      <c r="C51" s="529">
        <v>4.9899327211118223</v>
      </c>
      <c r="D51" s="529">
        <v>3.1476206845749646</v>
      </c>
      <c r="E51" s="529">
        <v>8.137553405686786</v>
      </c>
      <c r="F51" s="529">
        <v>5.1851397141874971</v>
      </c>
      <c r="G51" s="529">
        <v>0.20551981535137259</v>
      </c>
      <c r="H51" s="529">
        <v>1.4732603250994452</v>
      </c>
      <c r="I51" s="529">
        <v>6.8631832244757653</v>
      </c>
    </row>
    <row r="52" spans="1:9" ht="15" customHeight="1">
      <c r="A52" s="566"/>
      <c r="B52" s="135" t="s">
        <v>512</v>
      </c>
      <c r="C52" s="529">
        <v>5.108484532663792</v>
      </c>
      <c r="D52" s="529">
        <v>3.0402908711923819</v>
      </c>
      <c r="E52" s="529">
        <v>8.1487754038561739</v>
      </c>
      <c r="F52" s="529">
        <v>5.2598417736510497</v>
      </c>
      <c r="G52" s="529">
        <v>0.5762944715524182</v>
      </c>
      <c r="H52" s="529">
        <v>1.015088350940357</v>
      </c>
      <c r="I52" s="529">
        <v>6.8508692974560601</v>
      </c>
    </row>
    <row r="53" spans="1:9" ht="15" customHeight="1">
      <c r="A53" s="81" t="s">
        <v>16</v>
      </c>
      <c r="B53" s="248" t="s">
        <v>510</v>
      </c>
      <c r="C53" s="531">
        <v>4.3265079157398922</v>
      </c>
      <c r="D53" s="531">
        <v>2.1068297788826378</v>
      </c>
      <c r="E53" s="531">
        <v>6.43333769462253</v>
      </c>
      <c r="F53" s="531">
        <v>7.1997252387805837</v>
      </c>
      <c r="G53" s="531">
        <v>0.53774695800078509</v>
      </c>
      <c r="H53" s="531">
        <v>0.83017139866544554</v>
      </c>
      <c r="I53" s="531">
        <v>8.5666623053774682</v>
      </c>
    </row>
    <row r="54" spans="1:9" ht="15" customHeight="1">
      <c r="A54" s="81"/>
      <c r="B54" s="248" t="s">
        <v>511</v>
      </c>
      <c r="C54" s="531">
        <v>5.0233092123573622</v>
      </c>
      <c r="D54" s="531">
        <v>2.0644308377400495</v>
      </c>
      <c r="E54" s="531">
        <v>7.0877400500974117</v>
      </c>
      <c r="F54" s="531">
        <v>6.364458669635404</v>
      </c>
      <c r="G54" s="531">
        <v>0.39347342053993878</v>
      </c>
      <c r="H54" s="531">
        <v>1.1543278597272473</v>
      </c>
      <c r="I54" s="531">
        <v>7.9133036459782922</v>
      </c>
    </row>
    <row r="55" spans="1:9" ht="15" customHeight="1">
      <c r="A55" s="81"/>
      <c r="B55" s="248" t="s">
        <v>512</v>
      </c>
      <c r="C55" s="531">
        <v>4.6650257931825072</v>
      </c>
      <c r="D55" s="531">
        <v>2.0852017937219727</v>
      </c>
      <c r="E55" s="531">
        <v>6.7502275869044794</v>
      </c>
      <c r="F55" s="531">
        <v>6.7947334704474178</v>
      </c>
      <c r="G55" s="531">
        <v>0.4673117772008496</v>
      </c>
      <c r="H55" s="531">
        <v>0.98722141677062591</v>
      </c>
      <c r="I55" s="531">
        <v>8.249772413095517</v>
      </c>
    </row>
    <row r="56" spans="1:9" ht="15" customHeight="1">
      <c r="A56" s="67" t="s">
        <v>0</v>
      </c>
      <c r="B56" s="96" t="s">
        <v>510</v>
      </c>
      <c r="C56" s="527">
        <v>5.0098284143539216</v>
      </c>
      <c r="D56" s="527">
        <v>3.1641767539746741</v>
      </c>
      <c r="E56" s="527">
        <v>8.1740051683285966</v>
      </c>
      <c r="F56" s="527">
        <v>5.7938180490633302</v>
      </c>
      <c r="G56" s="527">
        <v>0.59831635611358869</v>
      </c>
      <c r="H56" s="527">
        <v>0.43388190154405615</v>
      </c>
      <c r="I56" s="527">
        <v>6.8259948316714016</v>
      </c>
    </row>
    <row r="57" spans="1:9" ht="15" customHeight="1">
      <c r="A57" s="67"/>
      <c r="B57" s="96" t="s">
        <v>511</v>
      </c>
      <c r="C57" s="527">
        <v>5.0237241959371737</v>
      </c>
      <c r="D57" s="527">
        <v>2.9227158033314438</v>
      </c>
      <c r="E57" s="527">
        <v>7.9464399992686179</v>
      </c>
      <c r="F57" s="527">
        <v>5.4991451975644985</v>
      </c>
      <c r="G57" s="527">
        <v>0.40132288676381855</v>
      </c>
      <c r="H57" s="527">
        <v>1.153069060722971</v>
      </c>
      <c r="I57" s="527">
        <v>7.0535600007313821</v>
      </c>
    </row>
    <row r="58" spans="1:9" ht="15" customHeight="1">
      <c r="A58" s="67"/>
      <c r="B58" s="96" t="s">
        <v>512</v>
      </c>
      <c r="C58" s="527">
        <v>5.0165709928645086</v>
      </c>
      <c r="D58" s="527">
        <v>3.0472062929913926</v>
      </c>
      <c r="E58" s="527">
        <v>8.0637772858559007</v>
      </c>
      <c r="F58" s="527">
        <v>5.6510702499378143</v>
      </c>
      <c r="G58" s="527">
        <v>0.50288719102848656</v>
      </c>
      <c r="H58" s="527">
        <v>0.7822652731777997</v>
      </c>
      <c r="I58" s="527">
        <v>6.9362227141441002</v>
      </c>
    </row>
    <row r="59" spans="1:9">
      <c r="C59" s="564"/>
      <c r="D59" s="564"/>
      <c r="E59" s="564"/>
      <c r="F59" s="564"/>
      <c r="G59" s="564"/>
      <c r="H59" s="564"/>
      <c r="I59" s="564"/>
    </row>
    <row r="60" spans="1:9">
      <c r="C60" s="564"/>
      <c r="D60" s="564"/>
      <c r="E60" s="564"/>
      <c r="F60" s="564"/>
      <c r="G60" s="564"/>
      <c r="H60" s="564"/>
      <c r="I60" s="564"/>
    </row>
    <row r="61" spans="1:9">
      <c r="A61" s="565" t="s">
        <v>32</v>
      </c>
      <c r="C61" s="564"/>
      <c r="D61" s="564"/>
      <c r="E61" s="564"/>
      <c r="F61" s="564"/>
      <c r="G61" s="564"/>
      <c r="H61" s="564"/>
      <c r="I61" s="564"/>
    </row>
  </sheetData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&amp;C&amp;8-36-</oddHeader>
    <oddFooter>&amp;C&amp;8Statistische Ämter des Bundes und der Länder, Internationale Bildungsindikatoren, 2016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zoomScaleNormal="100" workbookViewId="0">
      <pane xSplit="2" ySplit="9" topLeftCell="C10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RowHeight="12.75"/>
  <cols>
    <col min="1" max="1" width="24" style="129" customWidth="1"/>
    <col min="2" max="2" width="10.7109375" style="574" customWidth="1"/>
    <col min="3" max="4" width="11.7109375" style="94" customWidth="1"/>
    <col min="5" max="5" width="12.140625" style="94" customWidth="1"/>
    <col min="6" max="7" width="11.7109375" style="94" customWidth="1"/>
    <col min="8" max="8" width="12.140625" style="94" customWidth="1"/>
    <col min="9" max="16384" width="11.42578125" style="86"/>
  </cols>
  <sheetData>
    <row r="1" spans="1:8">
      <c r="A1" s="697" t="s">
        <v>396</v>
      </c>
    </row>
    <row r="3" spans="1:8" ht="15.75" customHeight="1">
      <c r="A3" s="582" t="s">
        <v>326</v>
      </c>
      <c r="E3" s="561"/>
      <c r="F3" s="561"/>
      <c r="G3" s="561"/>
      <c r="H3" s="561"/>
    </row>
    <row r="4" spans="1:8" ht="15" customHeight="1">
      <c r="A4" s="737" t="s">
        <v>495</v>
      </c>
      <c r="B4" s="735"/>
      <c r="C4" s="734"/>
      <c r="D4" s="735"/>
      <c r="E4" s="735"/>
      <c r="F4" s="735"/>
      <c r="G4" s="735"/>
      <c r="H4" s="735"/>
    </row>
    <row r="5" spans="1:8" ht="15" customHeight="1">
      <c r="A5" s="737" t="s">
        <v>466</v>
      </c>
      <c r="B5" s="735"/>
      <c r="C5" s="734"/>
      <c r="D5" s="735"/>
      <c r="E5" s="735"/>
      <c r="F5" s="735"/>
      <c r="G5" s="735"/>
      <c r="H5" s="735"/>
    </row>
    <row r="6" spans="1:8" ht="12.75" customHeight="1">
      <c r="A6" s="519"/>
      <c r="B6" s="581"/>
      <c r="C6" s="562"/>
      <c r="D6" s="561"/>
      <c r="E6" s="561"/>
      <c r="F6" s="561"/>
      <c r="G6" s="561"/>
      <c r="H6" s="561"/>
    </row>
    <row r="7" spans="1:8" ht="12.75" customHeight="1">
      <c r="A7" s="580"/>
      <c r="B7" s="579"/>
      <c r="C7" s="558">
        <v>2005</v>
      </c>
      <c r="D7" s="558"/>
      <c r="E7" s="558"/>
      <c r="F7" s="558">
        <v>2015</v>
      </c>
      <c r="G7" s="558"/>
      <c r="H7" s="558"/>
    </row>
    <row r="8" spans="1:8" ht="12.75" customHeight="1">
      <c r="A8" s="580"/>
      <c r="B8" s="579"/>
      <c r="C8" s="558" t="s">
        <v>496</v>
      </c>
      <c r="D8" s="558" t="s">
        <v>497</v>
      </c>
      <c r="E8" s="558"/>
      <c r="F8" s="558" t="s">
        <v>496</v>
      </c>
      <c r="G8" s="558" t="s">
        <v>497</v>
      </c>
      <c r="H8" s="558"/>
    </row>
    <row r="9" spans="1:8" ht="38.25">
      <c r="A9" s="556" t="s">
        <v>17</v>
      </c>
      <c r="B9" s="555" t="s">
        <v>19</v>
      </c>
      <c r="C9" s="124" t="s">
        <v>123</v>
      </c>
      <c r="D9" s="124" t="s">
        <v>325</v>
      </c>
      <c r="E9" s="124" t="s">
        <v>310</v>
      </c>
      <c r="F9" s="124" t="s">
        <v>123</v>
      </c>
      <c r="G9" s="124" t="s">
        <v>325</v>
      </c>
      <c r="H9" s="124" t="s">
        <v>310</v>
      </c>
    </row>
    <row r="10" spans="1:8" ht="15" customHeight="1">
      <c r="A10" s="812" t="s">
        <v>2</v>
      </c>
      <c r="B10" s="135" t="s">
        <v>510</v>
      </c>
      <c r="C10" s="304">
        <v>51.755415751081145</v>
      </c>
      <c r="D10" s="304">
        <v>40.495469733000213</v>
      </c>
      <c r="E10" s="304">
        <v>7.750117897313948</v>
      </c>
      <c r="F10" s="304">
        <v>57.882325081156814</v>
      </c>
      <c r="G10" s="304">
        <v>37.327202581230814</v>
      </c>
      <c r="H10" s="304">
        <v>4.7954058827592325</v>
      </c>
    </row>
    <row r="11" spans="1:8" ht="15" customHeight="1">
      <c r="A11" s="813"/>
      <c r="B11" s="135" t="s">
        <v>511</v>
      </c>
      <c r="C11" s="304">
        <v>51.252335264874446</v>
      </c>
      <c r="D11" s="304">
        <v>31.958033838911586</v>
      </c>
      <c r="E11" s="304">
        <v>16.789630896213971</v>
      </c>
      <c r="F11" s="304">
        <v>56.134353189417318</v>
      </c>
      <c r="G11" s="304">
        <v>35.094749229021247</v>
      </c>
      <c r="H11" s="304">
        <v>8.7729264729751684</v>
      </c>
    </row>
    <row r="12" spans="1:8" ht="15" customHeight="1">
      <c r="A12" s="813"/>
      <c r="B12" s="135" t="s">
        <v>512</v>
      </c>
      <c r="C12" s="304">
        <v>51.510256990596901</v>
      </c>
      <c r="D12" s="304">
        <v>36.335672105512238</v>
      </c>
      <c r="E12" s="304">
        <v>12.153556511182897</v>
      </c>
      <c r="F12" s="304">
        <v>57.01966747363997</v>
      </c>
      <c r="G12" s="304">
        <v>36.227266361217261</v>
      </c>
      <c r="H12" s="304">
        <v>6.7560673055761171</v>
      </c>
    </row>
    <row r="13" spans="1:8" ht="15" customHeight="1">
      <c r="A13" s="814" t="s">
        <v>1</v>
      </c>
      <c r="B13" s="248" t="s">
        <v>510</v>
      </c>
      <c r="C13" s="413">
        <v>49.865723706216848</v>
      </c>
      <c r="D13" s="413">
        <v>41.341807234672913</v>
      </c>
      <c r="E13" s="413">
        <v>8.7905576527930425</v>
      </c>
      <c r="F13" s="413">
        <v>51.036291562724259</v>
      </c>
      <c r="G13" s="413">
        <v>44.546868058640619</v>
      </c>
      <c r="H13" s="413">
        <v>4.4176946997915456</v>
      </c>
    </row>
    <row r="14" spans="1:8" ht="15" customHeight="1">
      <c r="A14" s="813"/>
      <c r="B14" s="248" t="s">
        <v>511</v>
      </c>
      <c r="C14" s="413">
        <v>48.518824058797058</v>
      </c>
      <c r="D14" s="413">
        <v>37.35844457777111</v>
      </c>
      <c r="E14" s="413">
        <v>14.123668816559173</v>
      </c>
      <c r="F14" s="413">
        <v>49.073106687500577</v>
      </c>
      <c r="G14" s="413">
        <v>42.723078487753909</v>
      </c>
      <c r="H14" s="413">
        <v>8.2093623158926388</v>
      </c>
    </row>
    <row r="15" spans="1:8" ht="15" customHeight="1">
      <c r="A15" s="813"/>
      <c r="B15" s="248" t="s">
        <v>512</v>
      </c>
      <c r="C15" s="413">
        <v>49.18599148130621</v>
      </c>
      <c r="D15" s="413">
        <v>39.331755797444387</v>
      </c>
      <c r="E15" s="413">
        <v>11.484619025082822</v>
      </c>
      <c r="F15" s="413">
        <v>50.093470393641368</v>
      </c>
      <c r="G15" s="413">
        <v>43.669545525188184</v>
      </c>
      <c r="H15" s="413">
        <v>6.2396483204191764</v>
      </c>
    </row>
    <row r="16" spans="1:8" ht="15" customHeight="1">
      <c r="A16" s="812" t="s">
        <v>3</v>
      </c>
      <c r="B16" s="135" t="s">
        <v>510</v>
      </c>
      <c r="C16" s="304">
        <v>54.747761059011538</v>
      </c>
      <c r="D16" s="304">
        <v>28.528782076410458</v>
      </c>
      <c r="E16" s="304">
        <v>16.720441455839339</v>
      </c>
      <c r="F16" s="304">
        <v>55.434170887542621</v>
      </c>
      <c r="G16" s="304">
        <v>33.65114046413084</v>
      </c>
      <c r="H16" s="304">
        <v>10.92462012116397</v>
      </c>
    </row>
    <row r="17" spans="1:8" ht="15" customHeight="1">
      <c r="A17" s="813"/>
      <c r="B17" s="135" t="s">
        <v>511</v>
      </c>
      <c r="C17" s="304">
        <v>51.10553364407793</v>
      </c>
      <c r="D17" s="304">
        <v>29.248834707780567</v>
      </c>
      <c r="E17" s="304">
        <v>19.657583363212623</v>
      </c>
      <c r="F17" s="304">
        <v>54.661205308947736</v>
      </c>
      <c r="G17" s="304">
        <v>30.567727186130682</v>
      </c>
      <c r="H17" s="304">
        <v>14.748841049088716</v>
      </c>
    </row>
    <row r="18" spans="1:8" ht="15" customHeight="1">
      <c r="A18" s="813"/>
      <c r="B18" s="135" t="s">
        <v>512</v>
      </c>
      <c r="C18" s="304">
        <v>52.920606333483413</v>
      </c>
      <c r="D18" s="304">
        <v>28.887888338586222</v>
      </c>
      <c r="E18" s="304">
        <v>18.19300615338436</v>
      </c>
      <c r="F18" s="304">
        <v>55.042868024829417</v>
      </c>
      <c r="G18" s="304">
        <v>32.072413737216579</v>
      </c>
      <c r="H18" s="304">
        <v>12.879856080128359</v>
      </c>
    </row>
    <row r="19" spans="1:8" ht="15" customHeight="1">
      <c r="A19" s="814" t="s">
        <v>4</v>
      </c>
      <c r="B19" s="248" t="s">
        <v>510</v>
      </c>
      <c r="C19" s="413">
        <v>54.766355140186917</v>
      </c>
      <c r="D19" s="413">
        <v>29.615301021517066</v>
      </c>
      <c r="E19" s="413">
        <v>15.635731362747229</v>
      </c>
      <c r="F19" s="413">
        <v>44.149108589951382</v>
      </c>
      <c r="G19" s="413">
        <v>46.897893030794165</v>
      </c>
      <c r="H19" s="413">
        <v>8.9659643435980563</v>
      </c>
    </row>
    <row r="20" spans="1:8" ht="15" customHeight="1">
      <c r="A20" s="813"/>
      <c r="B20" s="248" t="s">
        <v>511</v>
      </c>
      <c r="C20" s="413">
        <v>53.08919240993675</v>
      </c>
      <c r="D20" s="413">
        <v>27.623980199834996</v>
      </c>
      <c r="E20" s="413">
        <v>19.273077275643963</v>
      </c>
      <c r="F20" s="413">
        <v>51.385623708769671</v>
      </c>
      <c r="G20" s="413">
        <v>39.110921136995081</v>
      </c>
      <c r="H20" s="413">
        <v>9.503455154235235</v>
      </c>
    </row>
    <row r="21" spans="1:8" ht="15" customHeight="1">
      <c r="A21" s="813"/>
      <c r="B21" s="248" t="s">
        <v>512</v>
      </c>
      <c r="C21" s="413">
        <v>53.947750039042454</v>
      </c>
      <c r="D21" s="413">
        <v>28.64823862749035</v>
      </c>
      <c r="E21" s="413">
        <v>17.404011333467192</v>
      </c>
      <c r="F21" s="413">
        <v>47.600461580233492</v>
      </c>
      <c r="G21" s="413">
        <v>43.178115666576161</v>
      </c>
      <c r="H21" s="413">
        <v>9.2214227531903337</v>
      </c>
    </row>
    <row r="22" spans="1:8" ht="15" customHeight="1">
      <c r="A22" s="812" t="s">
        <v>5</v>
      </c>
      <c r="B22" s="135" t="s">
        <v>510</v>
      </c>
      <c r="C22" s="304">
        <v>53.507148864592089</v>
      </c>
      <c r="D22" s="304">
        <v>33.439865433137086</v>
      </c>
      <c r="E22" s="304">
        <v>13.069806560134566</v>
      </c>
      <c r="F22" s="304">
        <v>62.426995457495124</v>
      </c>
      <c r="G22" s="304">
        <v>30.337443218689153</v>
      </c>
      <c r="H22" s="304" t="s">
        <v>41</v>
      </c>
    </row>
    <row r="23" spans="1:8" ht="15" customHeight="1">
      <c r="A23" s="813"/>
      <c r="B23" s="135" t="s">
        <v>511</v>
      </c>
      <c r="C23" s="304">
        <v>53.946465339739191</v>
      </c>
      <c r="D23" s="304">
        <v>28.534660260809886</v>
      </c>
      <c r="E23" s="304">
        <v>17.50171585449554</v>
      </c>
      <c r="F23" s="304">
        <v>50.531418981913113</v>
      </c>
      <c r="G23" s="304">
        <v>31.17658027223569</v>
      </c>
      <c r="H23" s="304">
        <v>18.347939586052583</v>
      </c>
    </row>
    <row r="24" spans="1:8" ht="15" customHeight="1">
      <c r="A24" s="813"/>
      <c r="B24" s="135" t="s">
        <v>512</v>
      </c>
      <c r="C24" s="304">
        <v>53.737047732291487</v>
      </c>
      <c r="D24" s="304">
        <v>31.009002887718701</v>
      </c>
      <c r="E24" s="304">
        <v>15.262442670290472</v>
      </c>
      <c r="F24" s="304">
        <v>56.896252602359475</v>
      </c>
      <c r="G24" s="304">
        <v>30.733865371269953</v>
      </c>
      <c r="H24" s="304">
        <v>12.39590562109646</v>
      </c>
    </row>
    <row r="25" spans="1:8" ht="15" customHeight="1">
      <c r="A25" s="814" t="s">
        <v>6</v>
      </c>
      <c r="B25" s="248" t="s">
        <v>510</v>
      </c>
      <c r="C25" s="413">
        <v>50.559040087264798</v>
      </c>
      <c r="D25" s="413">
        <v>36.180801745295881</v>
      </c>
      <c r="E25" s="413">
        <v>13.253340605399508</v>
      </c>
      <c r="F25" s="413">
        <v>51.284991568296803</v>
      </c>
      <c r="G25" s="413">
        <v>38.90725126475548</v>
      </c>
      <c r="H25" s="413">
        <v>9.8145025295109622</v>
      </c>
    </row>
    <row r="26" spans="1:8" ht="15" customHeight="1">
      <c r="A26" s="813"/>
      <c r="B26" s="248" t="s">
        <v>511</v>
      </c>
      <c r="C26" s="413">
        <v>45.98517215380749</v>
      </c>
      <c r="D26" s="413">
        <v>36.171148529781348</v>
      </c>
      <c r="E26" s="413">
        <v>17.849962302085949</v>
      </c>
      <c r="F26" s="413">
        <v>49.171117430810845</v>
      </c>
      <c r="G26" s="413">
        <v>42.40826801692446</v>
      </c>
      <c r="H26" s="413">
        <v>8.4067420406464581</v>
      </c>
    </row>
    <row r="27" spans="1:8" ht="15" customHeight="1">
      <c r="A27" s="813"/>
      <c r="B27" s="248" t="s">
        <v>512</v>
      </c>
      <c r="C27" s="413">
        <v>48.173822058006081</v>
      </c>
      <c r="D27" s="413">
        <v>36.180230847202679</v>
      </c>
      <c r="E27" s="413">
        <v>15.642677304384788</v>
      </c>
      <c r="F27" s="413">
        <v>50.244502957972848</v>
      </c>
      <c r="G27" s="413">
        <v>40.625106863180932</v>
      </c>
      <c r="H27" s="413">
        <v>9.1235509352665591</v>
      </c>
    </row>
    <row r="28" spans="1:8" ht="15" customHeight="1">
      <c r="A28" s="812" t="s">
        <v>7</v>
      </c>
      <c r="B28" s="135" t="s">
        <v>510</v>
      </c>
      <c r="C28" s="304">
        <v>55.033132232222336</v>
      </c>
      <c r="D28" s="304">
        <v>34.599940658688553</v>
      </c>
      <c r="E28" s="304">
        <v>10.376817327662941</v>
      </c>
      <c r="F28" s="304">
        <v>58.504781222833955</v>
      </c>
      <c r="G28" s="304">
        <v>34.624022022602148</v>
      </c>
      <c r="H28" s="304">
        <v>6.8766299623297593</v>
      </c>
    </row>
    <row r="29" spans="1:8" ht="15" customHeight="1">
      <c r="A29" s="813"/>
      <c r="B29" s="135" t="s">
        <v>511</v>
      </c>
      <c r="C29" s="304">
        <v>52.168460855808931</v>
      </c>
      <c r="D29" s="304">
        <v>32.588648377512833</v>
      </c>
      <c r="E29" s="304">
        <v>15.248678473588765</v>
      </c>
      <c r="F29" s="304">
        <v>56.323085721046716</v>
      </c>
      <c r="G29" s="304">
        <v>33.959101575595028</v>
      </c>
      <c r="H29" s="304">
        <v>9.7158407446116239</v>
      </c>
    </row>
    <row r="30" spans="1:8" ht="15" customHeight="1">
      <c r="A30" s="813"/>
      <c r="B30" s="135" t="s">
        <v>512</v>
      </c>
      <c r="C30" s="304">
        <v>53.581404434026759</v>
      </c>
      <c r="D30" s="304">
        <v>33.581404434026766</v>
      </c>
      <c r="E30" s="304">
        <v>12.842074421330206</v>
      </c>
      <c r="F30" s="304">
        <v>57.461672079148087</v>
      </c>
      <c r="G30" s="304">
        <v>34.307265312287583</v>
      </c>
      <c r="H30" s="304">
        <v>8.2367268333207448</v>
      </c>
    </row>
    <row r="31" spans="1:8" ht="15" customHeight="1">
      <c r="A31" s="814" t="s">
        <v>8</v>
      </c>
      <c r="B31" s="248" t="s">
        <v>510</v>
      </c>
      <c r="C31" s="413">
        <v>44.807641284160255</v>
      </c>
      <c r="D31" s="413">
        <v>35.892809763863092</v>
      </c>
      <c r="E31" s="413">
        <v>19.31546829397718</v>
      </c>
      <c r="F31" s="413">
        <v>36.321644042232279</v>
      </c>
      <c r="G31" s="413">
        <v>54.100678733031671</v>
      </c>
      <c r="H31" s="413">
        <v>9.5776772247360498</v>
      </c>
    </row>
    <row r="32" spans="1:8" ht="15" customHeight="1">
      <c r="A32" s="813"/>
      <c r="B32" s="248" t="s">
        <v>511</v>
      </c>
      <c r="C32" s="413">
        <v>49.996788902446852</v>
      </c>
      <c r="D32" s="413">
        <v>34.146811380129726</v>
      </c>
      <c r="E32" s="413">
        <v>15.875666302742278</v>
      </c>
      <c r="F32" s="413">
        <v>44.762629626105984</v>
      </c>
      <c r="G32" s="413">
        <v>44.486728189515745</v>
      </c>
      <c r="H32" s="413">
        <v>10.760156027019313</v>
      </c>
    </row>
    <row r="33" spans="1:8" ht="15" customHeight="1">
      <c r="A33" s="813"/>
      <c r="B33" s="248" t="s">
        <v>512</v>
      </c>
      <c r="C33" s="413">
        <v>47.145306098730281</v>
      </c>
      <c r="D33" s="413">
        <v>35.096028125635584</v>
      </c>
      <c r="E33" s="413">
        <v>17.749949153034837</v>
      </c>
      <c r="F33" s="413">
        <v>40.534141490671466</v>
      </c>
      <c r="G33" s="413">
        <v>49.299176058338823</v>
      </c>
      <c r="H33" s="413">
        <v>10.161947154086558</v>
      </c>
    </row>
    <row r="34" spans="1:8" ht="15" customHeight="1">
      <c r="A34" s="812" t="s">
        <v>9</v>
      </c>
      <c r="B34" s="135" t="s">
        <v>510</v>
      </c>
      <c r="C34" s="304">
        <v>52.955928678472034</v>
      </c>
      <c r="D34" s="304">
        <v>33.43578921613603</v>
      </c>
      <c r="E34" s="304">
        <v>13.60981129767257</v>
      </c>
      <c r="F34" s="304">
        <v>56.022256804768489</v>
      </c>
      <c r="G34" s="304">
        <v>37.548815221540359</v>
      </c>
      <c r="H34" s="304">
        <v>6.4274598467275457</v>
      </c>
    </row>
    <row r="35" spans="1:8" ht="15" customHeight="1">
      <c r="A35" s="813"/>
      <c r="B35" s="135" t="s">
        <v>511</v>
      </c>
      <c r="C35" s="304">
        <v>50.907622789173743</v>
      </c>
      <c r="D35" s="304">
        <v>30.357614248668462</v>
      </c>
      <c r="E35" s="304">
        <v>18.733210143014642</v>
      </c>
      <c r="F35" s="304">
        <v>54.658843144799285</v>
      </c>
      <c r="G35" s="304">
        <v>35.391817365653452</v>
      </c>
      <c r="H35" s="304">
        <v>9.9493394895472616</v>
      </c>
    </row>
    <row r="36" spans="1:8" ht="15" customHeight="1">
      <c r="A36" s="813"/>
      <c r="B36" s="135" t="s">
        <v>512</v>
      </c>
      <c r="C36" s="304">
        <v>51.939597056897412</v>
      </c>
      <c r="D36" s="304">
        <v>31.907238337378175</v>
      </c>
      <c r="E36" s="304">
        <v>16.153935051427251</v>
      </c>
      <c r="F36" s="304">
        <v>55.369582710656395</v>
      </c>
      <c r="G36" s="304">
        <v>36.519140131049546</v>
      </c>
      <c r="H36" s="304">
        <v>8.1128099015212474</v>
      </c>
    </row>
    <row r="37" spans="1:8" ht="15" customHeight="1">
      <c r="A37" s="814" t="s">
        <v>10</v>
      </c>
      <c r="B37" s="248" t="s">
        <v>510</v>
      </c>
      <c r="C37" s="413">
        <v>56.837714361385153</v>
      </c>
      <c r="D37" s="413">
        <v>30.780639608024895</v>
      </c>
      <c r="E37" s="413">
        <v>12.378335430047011</v>
      </c>
      <c r="F37" s="413">
        <v>57.531102087266895</v>
      </c>
      <c r="G37" s="413">
        <v>35.713084861495489</v>
      </c>
      <c r="H37" s="413">
        <v>6.7525799860331608</v>
      </c>
    </row>
    <row r="38" spans="1:8" ht="15" customHeight="1">
      <c r="A38" s="813"/>
      <c r="B38" s="248" t="s">
        <v>511</v>
      </c>
      <c r="C38" s="413">
        <v>52.746790008756037</v>
      </c>
      <c r="D38" s="413">
        <v>28.850819792662303</v>
      </c>
      <c r="E38" s="413">
        <v>18.401721798530858</v>
      </c>
      <c r="F38" s="413">
        <v>53.949134459854776</v>
      </c>
      <c r="G38" s="413">
        <v>34.198299893313141</v>
      </c>
      <c r="H38" s="413">
        <v>11.847747530715493</v>
      </c>
    </row>
    <row r="39" spans="1:8" ht="15" customHeight="1">
      <c r="A39" s="813"/>
      <c r="B39" s="248" t="s">
        <v>512</v>
      </c>
      <c r="C39" s="413">
        <v>54.802421500798296</v>
      </c>
      <c r="D39" s="413">
        <v>29.821048430015967</v>
      </c>
      <c r="E39" s="413">
        <v>15.378193187865886</v>
      </c>
      <c r="F39" s="413">
        <v>55.796980648947091</v>
      </c>
      <c r="G39" s="413">
        <v>34.983596281823871</v>
      </c>
      <c r="H39" s="413">
        <v>9.2220903404771768</v>
      </c>
    </row>
    <row r="40" spans="1:8" ht="15" customHeight="1">
      <c r="A40" s="812" t="s">
        <v>11</v>
      </c>
      <c r="B40" s="135" t="s">
        <v>510</v>
      </c>
      <c r="C40" s="304">
        <v>50.975027650037838</v>
      </c>
      <c r="D40" s="304">
        <v>36.989929565166776</v>
      </c>
      <c r="E40" s="304">
        <v>12.032132254496769</v>
      </c>
      <c r="F40" s="304">
        <v>54.263895985919483</v>
      </c>
      <c r="G40" s="304">
        <v>36.898881507977059</v>
      </c>
      <c r="H40" s="304">
        <v>8.8315448816215287</v>
      </c>
    </row>
    <row r="41" spans="1:8" ht="15" customHeight="1">
      <c r="A41" s="813"/>
      <c r="B41" s="135" t="s">
        <v>511</v>
      </c>
      <c r="C41" s="304">
        <v>50.862172916917878</v>
      </c>
      <c r="D41" s="304">
        <v>29.344025081393948</v>
      </c>
      <c r="E41" s="304">
        <v>19.793802001688171</v>
      </c>
      <c r="F41" s="304">
        <v>57.724752952518678</v>
      </c>
      <c r="G41" s="304">
        <v>32.200530248252605</v>
      </c>
      <c r="H41" s="304">
        <v>10.065678476741384</v>
      </c>
    </row>
    <row r="42" spans="1:8" ht="15" customHeight="1">
      <c r="A42" s="813"/>
      <c r="B42" s="135" t="s">
        <v>512</v>
      </c>
      <c r="C42" s="304">
        <v>50.918837274733086</v>
      </c>
      <c r="D42" s="304">
        <v>33.236587641231438</v>
      </c>
      <c r="E42" s="304">
        <v>15.846055885445203</v>
      </c>
      <c r="F42" s="304">
        <v>55.947265339530539</v>
      </c>
      <c r="G42" s="304">
        <v>34.621006167967494</v>
      </c>
      <c r="H42" s="304">
        <v>9.4317284925019731</v>
      </c>
    </row>
    <row r="43" spans="1:8" ht="15" customHeight="1">
      <c r="A43" s="814" t="s">
        <v>12</v>
      </c>
      <c r="B43" s="248" t="s">
        <v>510</v>
      </c>
      <c r="C43" s="413">
        <v>49.213217938630997</v>
      </c>
      <c r="D43" s="413">
        <v>34.421715184893785</v>
      </c>
      <c r="E43" s="413">
        <v>16.365066876475218</v>
      </c>
      <c r="F43" s="413">
        <v>59.6664231799367</v>
      </c>
      <c r="G43" s="413">
        <v>31.227173119065014</v>
      </c>
      <c r="H43" s="413">
        <v>9.1185780374969561</v>
      </c>
    </row>
    <row r="44" spans="1:8" ht="15" customHeight="1">
      <c r="A44" s="813"/>
      <c r="B44" s="248" t="s">
        <v>511</v>
      </c>
      <c r="C44" s="413">
        <v>52.643120960295477</v>
      </c>
      <c r="D44" s="413">
        <v>27.931671283471836</v>
      </c>
      <c r="E44" s="413">
        <v>19.448291782086795</v>
      </c>
      <c r="F44" s="413">
        <v>49.197329166074724</v>
      </c>
      <c r="G44" s="413">
        <v>40.4602926552067</v>
      </c>
      <c r="H44" s="413">
        <v>10.342378178718569</v>
      </c>
    </row>
    <row r="45" spans="1:8" ht="15" customHeight="1">
      <c r="A45" s="813"/>
      <c r="B45" s="248" t="s">
        <v>512</v>
      </c>
      <c r="C45" s="413">
        <v>51.025294695481335</v>
      </c>
      <c r="D45" s="413">
        <v>30.973722986247544</v>
      </c>
      <c r="E45" s="413">
        <v>18.00098231827112</v>
      </c>
      <c r="F45" s="413">
        <v>54.831519601416026</v>
      </c>
      <c r="G45" s="413">
        <v>35.479218565622141</v>
      </c>
      <c r="H45" s="413">
        <v>9.6695948603644943</v>
      </c>
    </row>
    <row r="46" spans="1:8" ht="15" customHeight="1">
      <c r="A46" s="812" t="s">
        <v>13</v>
      </c>
      <c r="B46" s="135" t="s">
        <v>510</v>
      </c>
      <c r="C46" s="304">
        <v>47.793208075621422</v>
      </c>
      <c r="D46" s="304">
        <v>33.83358618275178</v>
      </c>
      <c r="E46" s="304">
        <v>18.377873730890418</v>
      </c>
      <c r="F46" s="304">
        <v>50.919612864602392</v>
      </c>
      <c r="G46" s="304">
        <v>38.573851731133793</v>
      </c>
      <c r="H46" s="304">
        <v>10.519839026174877</v>
      </c>
    </row>
    <row r="47" spans="1:8" ht="15" customHeight="1">
      <c r="A47" s="813"/>
      <c r="B47" s="135" t="s">
        <v>511</v>
      </c>
      <c r="C47" s="304">
        <v>53.847734511455869</v>
      </c>
      <c r="D47" s="304">
        <v>30.445391965478269</v>
      </c>
      <c r="E47" s="304">
        <v>15.717147847529025</v>
      </c>
      <c r="F47" s="304">
        <v>49.887905156362805</v>
      </c>
      <c r="G47" s="304">
        <v>39.544780940076762</v>
      </c>
      <c r="H47" s="304">
        <v>10.578713379184554</v>
      </c>
    </row>
    <row r="48" spans="1:8" ht="15" customHeight="1">
      <c r="A48" s="813"/>
      <c r="B48" s="135" t="s">
        <v>512</v>
      </c>
      <c r="C48" s="304">
        <v>50.673742388300603</v>
      </c>
      <c r="D48" s="304">
        <v>32.216135579956465</v>
      </c>
      <c r="E48" s="304">
        <v>17.111344794698098</v>
      </c>
      <c r="F48" s="304">
        <v>50.438067536889896</v>
      </c>
      <c r="G48" s="304">
        <v>39.023481838819521</v>
      </c>
      <c r="H48" s="304">
        <v>10.54377128263337</v>
      </c>
    </row>
    <row r="49" spans="1:8" ht="15" customHeight="1">
      <c r="A49" s="814" t="s">
        <v>14</v>
      </c>
      <c r="B49" s="248" t="s">
        <v>510</v>
      </c>
      <c r="C49" s="413">
        <v>51.17954025962824</v>
      </c>
      <c r="D49" s="413">
        <v>31.082071850605942</v>
      </c>
      <c r="E49" s="413">
        <v>17.721136843921162</v>
      </c>
      <c r="F49" s="413">
        <v>43.32888358041172</v>
      </c>
      <c r="G49" s="413">
        <v>48.183798215414882</v>
      </c>
      <c r="H49" s="413">
        <v>8.4732663528419856</v>
      </c>
    </row>
    <row r="50" spans="1:8" ht="15" customHeight="1">
      <c r="A50" s="813"/>
      <c r="B50" s="248" t="s">
        <v>511</v>
      </c>
      <c r="C50" s="413">
        <v>54.490989716010944</v>
      </c>
      <c r="D50" s="413">
        <v>26.950655722237947</v>
      </c>
      <c r="E50" s="413">
        <v>18.553637135578828</v>
      </c>
      <c r="F50" s="413">
        <v>40.506149143385237</v>
      </c>
      <c r="G50" s="413">
        <v>43.74777848866141</v>
      </c>
      <c r="H50" s="413">
        <v>15.738963531669864</v>
      </c>
    </row>
    <row r="51" spans="1:8" ht="15" customHeight="1">
      <c r="A51" s="813"/>
      <c r="B51" s="248" t="s">
        <v>512</v>
      </c>
      <c r="C51" s="413">
        <v>52.765698578284479</v>
      </c>
      <c r="D51" s="413">
        <v>29.105738683730259</v>
      </c>
      <c r="E51" s="413">
        <v>18.115044048396907</v>
      </c>
      <c r="F51" s="413">
        <v>41.927276582211384</v>
      </c>
      <c r="G51" s="413">
        <v>45.973355948973463</v>
      </c>
      <c r="H51" s="413">
        <v>12.081698999964663</v>
      </c>
    </row>
    <row r="52" spans="1:8" ht="15" customHeight="1">
      <c r="A52" s="812" t="s">
        <v>15</v>
      </c>
      <c r="B52" s="135" t="s">
        <v>510</v>
      </c>
      <c r="C52" s="304">
        <v>53.321539965550954</v>
      </c>
      <c r="D52" s="304">
        <v>34.383874121316509</v>
      </c>
      <c r="E52" s="304">
        <v>12.29924118988874</v>
      </c>
      <c r="F52" s="304">
        <v>54.402745995423338</v>
      </c>
      <c r="G52" s="304">
        <v>35.537757437070937</v>
      </c>
      <c r="H52" s="304">
        <v>10.073226544622427</v>
      </c>
    </row>
    <row r="53" spans="1:8" ht="15" customHeight="1">
      <c r="A53" s="813"/>
      <c r="B53" s="135" t="s">
        <v>511</v>
      </c>
      <c r="C53" s="304">
        <v>51.56074556478778</v>
      </c>
      <c r="D53" s="304">
        <v>34.147765551313711</v>
      </c>
      <c r="E53" s="304">
        <v>14.291488883898495</v>
      </c>
      <c r="F53" s="304">
        <v>54.240117849251156</v>
      </c>
      <c r="G53" s="304">
        <v>34.55438251902774</v>
      </c>
      <c r="H53" s="304">
        <v>11.190768475325314</v>
      </c>
    </row>
    <row r="54" spans="1:8" ht="15" customHeight="1">
      <c r="A54" s="813"/>
      <c r="B54" s="135" t="s">
        <v>512</v>
      </c>
      <c r="C54" s="304">
        <v>52.420682088324035</v>
      </c>
      <c r="D54" s="304">
        <v>34.266709335283899</v>
      </c>
      <c r="E54" s="304">
        <v>13.314894395172349</v>
      </c>
      <c r="F54" s="304">
        <v>54.324292313158828</v>
      </c>
      <c r="G54" s="304">
        <v>35.070472580836189</v>
      </c>
      <c r="H54" s="304">
        <v>10.612341584744762</v>
      </c>
    </row>
    <row r="55" spans="1:8" ht="15" customHeight="1">
      <c r="A55" s="814" t="s">
        <v>16</v>
      </c>
      <c r="B55" s="248" t="s">
        <v>510</v>
      </c>
      <c r="C55" s="413">
        <v>54.814592016499809</v>
      </c>
      <c r="D55" s="413">
        <v>29.678167833970697</v>
      </c>
      <c r="E55" s="413">
        <v>15.515833798822671</v>
      </c>
      <c r="F55" s="413">
        <v>42.879570877215933</v>
      </c>
      <c r="G55" s="413">
        <v>48.008111467259774</v>
      </c>
      <c r="H55" s="413">
        <v>9.105776149669655</v>
      </c>
    </row>
    <row r="56" spans="1:8" ht="15" customHeight="1">
      <c r="A56" s="813"/>
      <c r="B56" s="248" t="s">
        <v>511</v>
      </c>
      <c r="C56" s="413">
        <v>57.111892490727811</v>
      </c>
      <c r="D56" s="413">
        <v>26.053658301623233</v>
      </c>
      <c r="E56" s="413">
        <v>16.844082654978084</v>
      </c>
      <c r="F56" s="413">
        <v>47.251982746625856</v>
      </c>
      <c r="G56" s="413">
        <v>42.451648810352019</v>
      </c>
      <c r="H56" s="413">
        <v>10.324196465841103</v>
      </c>
    </row>
    <row r="57" spans="1:8" ht="15" customHeight="1">
      <c r="A57" s="813"/>
      <c r="B57" s="248" t="s">
        <v>512</v>
      </c>
      <c r="C57" s="413">
        <v>55.894442804260436</v>
      </c>
      <c r="D57" s="413">
        <v>27.96993164217746</v>
      </c>
      <c r="E57" s="413">
        <v>16.142438625576272</v>
      </c>
      <c r="F57" s="413">
        <v>45.002360558440671</v>
      </c>
      <c r="G57" s="413">
        <v>45.302488703041746</v>
      </c>
      <c r="H57" s="413">
        <v>9.695150738517567</v>
      </c>
    </row>
    <row r="58" spans="1:8" ht="15" customHeight="1">
      <c r="A58" s="815" t="s">
        <v>0</v>
      </c>
      <c r="B58" s="96" t="s">
        <v>510</v>
      </c>
      <c r="C58" s="549">
        <v>52.755954746428266</v>
      </c>
      <c r="D58" s="549">
        <v>34.89393867813105</v>
      </c>
      <c r="E58" s="549">
        <v>12.350523428533316</v>
      </c>
      <c r="F58" s="549">
        <v>54.493420073072116</v>
      </c>
      <c r="G58" s="549">
        <v>38.625574097192803</v>
      </c>
      <c r="H58" s="549">
        <v>6.8814353288818131</v>
      </c>
    </row>
    <row r="59" spans="1:8" ht="15" customHeight="1">
      <c r="A59" s="813"/>
      <c r="B59" s="96" t="s">
        <v>511</v>
      </c>
      <c r="C59" s="549">
        <v>51.536785235965766</v>
      </c>
      <c r="D59" s="549">
        <v>31.357115292942598</v>
      </c>
      <c r="E59" s="549">
        <v>17.105815721971261</v>
      </c>
      <c r="F59" s="549">
        <v>52.976571404192029</v>
      </c>
      <c r="G59" s="549">
        <v>36.661425097365189</v>
      </c>
      <c r="H59" s="549">
        <v>10.362003498442766</v>
      </c>
    </row>
    <row r="60" spans="1:8" ht="15" customHeight="1">
      <c r="A60" s="813"/>
      <c r="B60" s="96" t="s">
        <v>512</v>
      </c>
      <c r="C60" s="549">
        <v>52.15270699429707</v>
      </c>
      <c r="D60" s="549">
        <v>33.143727203039312</v>
      </c>
      <c r="E60" s="549">
        <v>14.702863817731016</v>
      </c>
      <c r="F60" s="549">
        <v>53.758549371188479</v>
      </c>
      <c r="G60" s="549">
        <v>37.673847670983733</v>
      </c>
      <c r="H60" s="549">
        <v>8.567602957827777</v>
      </c>
    </row>
    <row r="61" spans="1:8" ht="15" hidden="1" customHeight="1">
      <c r="A61" s="578"/>
      <c r="B61" s="551"/>
      <c r="C61" s="550"/>
      <c r="D61" s="550"/>
      <c r="E61" s="550"/>
      <c r="F61" s="550"/>
      <c r="G61" s="550"/>
      <c r="H61" s="550"/>
    </row>
    <row r="62" spans="1:8" ht="15" customHeight="1">
      <c r="A62" s="815" t="s">
        <v>29</v>
      </c>
      <c r="B62" s="96" t="s">
        <v>510</v>
      </c>
      <c r="C62" s="217">
        <v>43.743403494357999</v>
      </c>
      <c r="D62" s="217">
        <v>45.065382599830997</v>
      </c>
      <c r="E62" s="217">
        <v>11.19121478498</v>
      </c>
      <c r="F62" s="217">
        <v>46.310943603516002</v>
      </c>
      <c r="G62" s="217">
        <v>41.521922465732999</v>
      </c>
      <c r="H62" s="145">
        <v>12.167134448460001</v>
      </c>
    </row>
    <row r="63" spans="1:8" ht="15" customHeight="1">
      <c r="A63" s="813"/>
      <c r="B63" s="96" t="s">
        <v>511</v>
      </c>
      <c r="C63" s="217">
        <v>45.853967487812</v>
      </c>
      <c r="D63" s="217">
        <v>35.720247745514001</v>
      </c>
      <c r="E63" s="217">
        <v>18.425785183906001</v>
      </c>
      <c r="F63" s="217">
        <v>48.727815573556001</v>
      </c>
      <c r="G63" s="217">
        <v>34.159857940674001</v>
      </c>
      <c r="H63" s="145">
        <v>17.112327098845999</v>
      </c>
    </row>
    <row r="64" spans="1:8" ht="15" customHeight="1">
      <c r="A64" s="813"/>
      <c r="B64" s="96" t="s">
        <v>512</v>
      </c>
      <c r="C64" s="217">
        <v>44.774190247059003</v>
      </c>
      <c r="D64" s="217">
        <v>40.434871673583999</v>
      </c>
      <c r="E64" s="217">
        <v>14.790938794613</v>
      </c>
      <c r="F64" s="217">
        <v>47.492299761090997</v>
      </c>
      <c r="G64" s="217">
        <v>37.896738542828999</v>
      </c>
      <c r="H64" s="145">
        <v>14.610960960388001</v>
      </c>
    </row>
    <row r="65" spans="1:8">
      <c r="A65" s="577"/>
      <c r="B65" s="575"/>
      <c r="C65" s="547"/>
      <c r="D65" s="547"/>
      <c r="E65" s="547"/>
      <c r="F65" s="547"/>
      <c r="G65" s="547"/>
      <c r="H65" s="547"/>
    </row>
    <row r="66" spans="1:8">
      <c r="A66" s="577"/>
      <c r="B66" s="575"/>
      <c r="C66" s="547"/>
      <c r="D66" s="547"/>
      <c r="E66" s="547"/>
      <c r="F66" s="547"/>
      <c r="G66" s="547"/>
      <c r="H66" s="547"/>
    </row>
    <row r="67" spans="1:8">
      <c r="A67" s="576" t="s">
        <v>306</v>
      </c>
      <c r="B67" s="575"/>
      <c r="C67" s="547"/>
      <c r="D67" s="547"/>
      <c r="E67" s="547"/>
      <c r="F67" s="547"/>
      <c r="G67" s="547"/>
      <c r="H67" s="547"/>
    </row>
  </sheetData>
  <mergeCells count="18">
    <mergeCell ref="A37:A39"/>
    <mergeCell ref="A40:A42"/>
    <mergeCell ref="A58:A60"/>
    <mergeCell ref="A62:A64"/>
    <mergeCell ref="A46:A48"/>
    <mergeCell ref="A49:A51"/>
    <mergeCell ref="A52:A54"/>
    <mergeCell ref="A55:A57"/>
    <mergeCell ref="A43:A45"/>
    <mergeCell ref="A25:A27"/>
    <mergeCell ref="A28:A30"/>
    <mergeCell ref="A31:A33"/>
    <mergeCell ref="A34:A36"/>
    <mergeCell ref="A10:A12"/>
    <mergeCell ref="A13:A15"/>
    <mergeCell ref="A16:A18"/>
    <mergeCell ref="A19:A21"/>
    <mergeCell ref="A22:A24"/>
  </mergeCells>
  <conditionalFormatting sqref="D67:H67">
    <cfRule type="expression" dxfId="10" priority="1" stopIfTrue="1">
      <formula>D67=1</formula>
    </cfRule>
  </conditionalFormatting>
  <conditionalFormatting sqref="C67">
    <cfRule type="expression" dxfId="9" priority="2" stopIfTrue="1">
      <formula>#REF!=1</formula>
    </cfRule>
  </conditionalFormatting>
  <conditionalFormatting sqref="C62:H64">
    <cfRule type="expression" dxfId="8" priority="3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" footer="0.31496062992125984"/>
  <pageSetup paperSize="9" scale="70" orientation="portrait" r:id="rId1"/>
  <headerFooter alignWithMargins="0">
    <oddHeader>&amp;C&amp;8-37-</oddHeader>
    <oddFooter>&amp;C&amp;8Statistische Ämter des Bundes und der Länder, Internationale Bildungsindikatoren, 2016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workbookViewId="0">
      <pane xSplit="1" ySplit="11" topLeftCell="B12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9.140625" defaultRowHeight="12.75"/>
  <cols>
    <col min="1" max="1" width="24" style="584" customWidth="1"/>
    <col min="2" max="10" width="9.7109375" style="583" customWidth="1"/>
    <col min="11" max="16384" width="9.140625" style="86"/>
  </cols>
  <sheetData>
    <row r="1" spans="1:10">
      <c r="A1" s="697" t="s">
        <v>396</v>
      </c>
    </row>
    <row r="3" spans="1:10" s="151" customFormat="1" ht="15.75" customHeight="1">
      <c r="A3" s="721" t="s">
        <v>336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151" customFormat="1" ht="15.75">
      <c r="A4" s="720" t="s">
        <v>335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151" customFormat="1">
      <c r="A5" s="574" t="s">
        <v>334</v>
      </c>
      <c r="B5" s="86"/>
      <c r="C5" s="86"/>
      <c r="D5" s="86"/>
      <c r="E5" s="86"/>
      <c r="F5" s="86"/>
      <c r="G5" s="86"/>
      <c r="H5" s="86"/>
      <c r="I5" s="86"/>
      <c r="J5" s="86"/>
    </row>
    <row r="6" spans="1:10">
      <c r="A6" s="574" t="s">
        <v>333</v>
      </c>
      <c r="B6" s="86"/>
      <c r="C6" s="86"/>
      <c r="D6" s="86"/>
      <c r="E6" s="86"/>
      <c r="F6" s="86"/>
      <c r="G6" s="86"/>
      <c r="H6" s="86"/>
      <c r="I6" s="86"/>
      <c r="J6" s="86"/>
    </row>
    <row r="7" spans="1:10">
      <c r="A7" s="585"/>
      <c r="B7" s="86"/>
      <c r="C7" s="86"/>
      <c r="D7" s="86"/>
      <c r="E7" s="86"/>
      <c r="F7" s="86"/>
      <c r="G7" s="86"/>
      <c r="H7" s="86"/>
      <c r="I7" s="86"/>
      <c r="J7" s="86"/>
    </row>
    <row r="8" spans="1:10" ht="13.5" customHeight="1">
      <c r="A8" s="128"/>
      <c r="B8" s="722" t="s">
        <v>19</v>
      </c>
      <c r="C8" s="723"/>
      <c r="D8" s="723"/>
      <c r="E8" s="724"/>
      <c r="F8" s="722" t="s">
        <v>332</v>
      </c>
      <c r="G8" s="722"/>
      <c r="H8" s="558"/>
      <c r="I8" s="558"/>
      <c r="J8" s="558"/>
    </row>
    <row r="9" spans="1:10" ht="12.75" customHeight="1" thickBot="1">
      <c r="A9" s="128"/>
      <c r="B9" s="725" t="s">
        <v>76</v>
      </c>
      <c r="C9" s="725"/>
      <c r="D9" s="586"/>
      <c r="E9" s="542"/>
      <c r="F9" s="725"/>
      <c r="G9" s="538" t="s">
        <v>331</v>
      </c>
      <c r="H9" s="538"/>
      <c r="I9" s="538" t="s">
        <v>330</v>
      </c>
      <c r="J9" s="538"/>
    </row>
    <row r="10" spans="1:10" ht="38.25">
      <c r="A10" s="150"/>
      <c r="B10" s="726" t="s">
        <v>123</v>
      </c>
      <c r="C10" s="726"/>
      <c r="D10" s="124" t="s">
        <v>30</v>
      </c>
      <c r="E10" s="123" t="s">
        <v>31</v>
      </c>
      <c r="F10" s="123" t="s">
        <v>123</v>
      </c>
      <c r="G10" s="727" t="s">
        <v>329</v>
      </c>
      <c r="H10" s="727" t="s">
        <v>328</v>
      </c>
      <c r="I10" s="727" t="s">
        <v>329</v>
      </c>
      <c r="J10" s="727" t="s">
        <v>328</v>
      </c>
    </row>
    <row r="11" spans="1:10">
      <c r="A11" s="150" t="s">
        <v>17</v>
      </c>
      <c r="B11" s="537" t="s">
        <v>327</v>
      </c>
      <c r="C11" s="728" t="s">
        <v>206</v>
      </c>
      <c r="D11" s="728"/>
      <c r="E11" s="728"/>
      <c r="F11" s="729"/>
      <c r="G11" s="728"/>
      <c r="H11" s="728"/>
      <c r="I11" s="728"/>
      <c r="J11" s="728"/>
    </row>
    <row r="12" spans="1:10" ht="15" customHeight="1">
      <c r="A12" s="122" t="s">
        <v>2</v>
      </c>
      <c r="B12" s="100">
        <v>75.850000000000009</v>
      </c>
      <c r="C12" s="147">
        <v>8.3005942284332299</v>
      </c>
      <c r="D12" s="147">
        <v>8.1295986090201655</v>
      </c>
      <c r="E12" s="147">
        <v>8.4829707358994071</v>
      </c>
      <c r="F12" s="147">
        <v>8.3005942284332299</v>
      </c>
      <c r="G12" s="147">
        <v>4.3062410400639104</v>
      </c>
      <c r="H12" s="147">
        <v>3.99435318836932</v>
      </c>
      <c r="I12" s="147">
        <v>51.878707976268942</v>
      </c>
      <c r="J12" s="147">
        <v>48.121292023731058</v>
      </c>
    </row>
    <row r="13" spans="1:10" ht="15" customHeight="1">
      <c r="A13" s="121" t="s">
        <v>1</v>
      </c>
      <c r="B13" s="120">
        <v>60.620000000000005</v>
      </c>
      <c r="C13" s="146">
        <v>6.1566273625625874</v>
      </c>
      <c r="D13" s="146">
        <v>6.6539662588133641</v>
      </c>
      <c r="E13" s="146">
        <v>5.624027257813486</v>
      </c>
      <c r="F13" s="230">
        <v>6.1566273625625874</v>
      </c>
      <c r="G13" s="230">
        <v>3.6765079268354617</v>
      </c>
      <c r="H13" s="230">
        <v>2.4801194357271261</v>
      </c>
      <c r="I13" s="230">
        <v>59.716265258990433</v>
      </c>
      <c r="J13" s="230">
        <v>40.283734741009567</v>
      </c>
    </row>
    <row r="14" spans="1:10" ht="15" customHeight="1">
      <c r="A14" s="122" t="s">
        <v>3</v>
      </c>
      <c r="B14" s="100">
        <v>34.700000000000003</v>
      </c>
      <c r="C14" s="147">
        <v>13.679728770795554</v>
      </c>
      <c r="D14" s="147">
        <v>16.962004450671721</v>
      </c>
      <c r="E14" s="147">
        <v>10.669487683240138</v>
      </c>
      <c r="F14" s="147">
        <v>13.679728770795554</v>
      </c>
      <c r="G14" s="147">
        <v>4.5651659701963254</v>
      </c>
      <c r="H14" s="147">
        <v>9.114562800599229</v>
      </c>
      <c r="I14" s="147">
        <v>33.371757925072046</v>
      </c>
      <c r="J14" s="147">
        <v>66.628242074927954</v>
      </c>
    </row>
    <row r="15" spans="1:10" ht="15" customHeight="1">
      <c r="A15" s="121" t="s">
        <v>4</v>
      </c>
      <c r="B15" s="120">
        <v>12.02</v>
      </c>
      <c r="C15" s="146">
        <v>11.557692307692308</v>
      </c>
      <c r="D15" s="146">
        <v>11.918553624714761</v>
      </c>
      <c r="E15" s="146">
        <v>11.120561343823091</v>
      </c>
      <c r="F15" s="230">
        <v>11.557692307692308</v>
      </c>
      <c r="G15" s="230" t="s">
        <v>41</v>
      </c>
      <c r="H15" s="230">
        <v>6.9519230769230766</v>
      </c>
      <c r="I15" s="230" t="s">
        <v>41</v>
      </c>
      <c r="J15" s="230">
        <v>60.149750415973379</v>
      </c>
    </row>
    <row r="16" spans="1:10" ht="15" customHeight="1">
      <c r="A16" s="122" t="s">
        <v>5</v>
      </c>
      <c r="B16" s="100">
        <v>6.5500000000000007</v>
      </c>
      <c r="C16" s="147">
        <v>11.535752025361043</v>
      </c>
      <c r="D16" s="147" t="s">
        <v>41</v>
      </c>
      <c r="E16" s="147" t="s">
        <v>41</v>
      </c>
      <c r="F16" s="147">
        <v>11.535752025361043</v>
      </c>
      <c r="G16" s="147" t="s">
        <v>41</v>
      </c>
      <c r="H16" s="147" t="s">
        <v>41</v>
      </c>
      <c r="I16" s="147" t="s">
        <v>41</v>
      </c>
      <c r="J16" s="147" t="s">
        <v>41</v>
      </c>
    </row>
    <row r="17" spans="1:10" ht="15" customHeight="1">
      <c r="A17" s="121" t="s">
        <v>6</v>
      </c>
      <c r="B17" s="120">
        <v>14.65</v>
      </c>
      <c r="C17" s="146">
        <v>12.570791144671356</v>
      </c>
      <c r="D17" s="146">
        <v>14.090679251643351</v>
      </c>
      <c r="E17" s="146">
        <v>10.994581366893899</v>
      </c>
      <c r="F17" s="230">
        <v>12.570791144671356</v>
      </c>
      <c r="G17" s="230">
        <v>5.2943195469366735</v>
      </c>
      <c r="H17" s="230">
        <v>7.2764715977346839</v>
      </c>
      <c r="I17" s="230">
        <v>42.116040955631398</v>
      </c>
      <c r="J17" s="230">
        <v>57.883959044368602</v>
      </c>
    </row>
    <row r="18" spans="1:10" ht="15" customHeight="1">
      <c r="A18" s="122" t="s">
        <v>7</v>
      </c>
      <c r="B18" s="100">
        <v>44.62</v>
      </c>
      <c r="C18" s="147">
        <v>9.5156853127465819</v>
      </c>
      <c r="D18" s="147">
        <v>9.6064531899291126</v>
      </c>
      <c r="E18" s="147">
        <v>9.420452002685165</v>
      </c>
      <c r="F18" s="147">
        <v>9.5156853127465819</v>
      </c>
      <c r="G18" s="147">
        <v>4.4806039538504185</v>
      </c>
      <c r="H18" s="147">
        <v>5.0350813588961634</v>
      </c>
      <c r="I18" s="147">
        <v>47.086508292245625</v>
      </c>
      <c r="J18" s="147">
        <v>52.913491707754368</v>
      </c>
    </row>
    <row r="19" spans="1:10" ht="15" customHeight="1">
      <c r="A19" s="121" t="s">
        <v>8</v>
      </c>
      <c r="B19" s="120">
        <v>7.34</v>
      </c>
      <c r="C19" s="146">
        <v>10.580942770650136</v>
      </c>
      <c r="D19" s="146" t="s">
        <v>41</v>
      </c>
      <c r="E19" s="146" t="s">
        <v>41</v>
      </c>
      <c r="F19" s="230">
        <v>10.580942770650136</v>
      </c>
      <c r="G19" s="230" t="s">
        <v>41</v>
      </c>
      <c r="H19" s="230" t="s">
        <v>41</v>
      </c>
      <c r="I19" s="230" t="s">
        <v>41</v>
      </c>
      <c r="J19" s="230" t="s">
        <v>41</v>
      </c>
    </row>
    <row r="20" spans="1:10" ht="15" customHeight="1">
      <c r="A20" s="122" t="s">
        <v>9</v>
      </c>
      <c r="B20" s="100">
        <v>61.680000000000007</v>
      </c>
      <c r="C20" s="147">
        <v>10.670357235533261</v>
      </c>
      <c r="D20" s="147">
        <v>10.840685866489098</v>
      </c>
      <c r="E20" s="147">
        <v>10.482535109830753</v>
      </c>
      <c r="F20" s="147">
        <v>10.670357235533261</v>
      </c>
      <c r="G20" s="147">
        <v>4.9061499870253442</v>
      </c>
      <c r="H20" s="147">
        <v>5.7642072485079163</v>
      </c>
      <c r="I20" s="147">
        <v>45.979247730220486</v>
      </c>
      <c r="J20" s="147">
        <v>54.020752269779514</v>
      </c>
    </row>
    <row r="21" spans="1:10" ht="15" customHeight="1">
      <c r="A21" s="121" t="s">
        <v>10</v>
      </c>
      <c r="B21" s="120">
        <v>154.48000000000002</v>
      </c>
      <c r="C21" s="146">
        <v>11.418265677201905</v>
      </c>
      <c r="D21" s="146">
        <v>11.382300910411484</v>
      </c>
      <c r="E21" s="146">
        <v>11.456290011100467</v>
      </c>
      <c r="F21" s="230">
        <v>11.418265677201905</v>
      </c>
      <c r="G21" s="230">
        <v>5.0512964550749491</v>
      </c>
      <c r="H21" s="230">
        <v>6.366969222126956</v>
      </c>
      <c r="I21" s="230">
        <v>44.238736406007249</v>
      </c>
      <c r="J21" s="230">
        <v>55.761263593992751</v>
      </c>
    </row>
    <row r="22" spans="1:10" ht="15" customHeight="1">
      <c r="A22" s="122" t="s">
        <v>11</v>
      </c>
      <c r="B22" s="100">
        <v>39.269999999999996</v>
      </c>
      <c r="C22" s="147">
        <v>12.181276754141075</v>
      </c>
      <c r="D22" s="147">
        <v>12.139249639249638</v>
      </c>
      <c r="E22" s="147">
        <v>12.219659105472253</v>
      </c>
      <c r="F22" s="147">
        <v>12.181276754141075</v>
      </c>
      <c r="G22" s="147">
        <v>5.6734288727588558</v>
      </c>
      <c r="H22" s="147">
        <v>6.5078478813822187</v>
      </c>
      <c r="I22" s="147">
        <v>46.574993633817165</v>
      </c>
      <c r="J22" s="147">
        <v>53.425006366182835</v>
      </c>
    </row>
    <row r="23" spans="1:10" ht="15" customHeight="1">
      <c r="A23" s="121" t="s">
        <v>12</v>
      </c>
      <c r="B23" s="120">
        <v>8.68</v>
      </c>
      <c r="C23" s="146">
        <v>12.225352112676056</v>
      </c>
      <c r="D23" s="146" t="s">
        <v>41</v>
      </c>
      <c r="E23" s="146">
        <v>15.925925925925927</v>
      </c>
      <c r="F23" s="230">
        <v>12.225352112676056</v>
      </c>
      <c r="G23" s="230" t="s">
        <v>41</v>
      </c>
      <c r="H23" s="230">
        <v>8.3802816901408441</v>
      </c>
      <c r="I23" s="230" t="s">
        <v>41</v>
      </c>
      <c r="J23" s="230">
        <v>68.548387096774192</v>
      </c>
    </row>
    <row r="24" spans="1:10" ht="15" customHeight="1">
      <c r="A24" s="122" t="s">
        <v>13</v>
      </c>
      <c r="B24" s="100">
        <v>18.010000000000002</v>
      </c>
      <c r="C24" s="147">
        <v>8.4407367483713749</v>
      </c>
      <c r="D24" s="147">
        <v>9.6248545080132519</v>
      </c>
      <c r="E24" s="147">
        <v>7.1407494836234875</v>
      </c>
      <c r="F24" s="147">
        <v>8.4407367483713749</v>
      </c>
      <c r="G24" s="147">
        <v>3.3275530768149228</v>
      </c>
      <c r="H24" s="147">
        <v>5.1131836715564525</v>
      </c>
      <c r="I24" s="147">
        <v>39.422543031649077</v>
      </c>
      <c r="J24" s="147">
        <v>60.577456968350916</v>
      </c>
    </row>
    <row r="25" spans="1:10" ht="15" customHeight="1">
      <c r="A25" s="121" t="s">
        <v>14</v>
      </c>
      <c r="B25" s="120">
        <v>11.89</v>
      </c>
      <c r="C25" s="146">
        <v>12.173645950650149</v>
      </c>
      <c r="D25" s="146">
        <v>12.613658347842909</v>
      </c>
      <c r="E25" s="146">
        <v>11.657242279251848</v>
      </c>
      <c r="F25" s="230">
        <v>12.173645950650149</v>
      </c>
      <c r="G25" s="230" t="s">
        <v>41</v>
      </c>
      <c r="H25" s="230">
        <v>9.1225555441793791</v>
      </c>
      <c r="I25" s="230" t="s">
        <v>41</v>
      </c>
      <c r="J25" s="230">
        <v>74.936921783010931</v>
      </c>
    </row>
    <row r="26" spans="1:10" ht="15" customHeight="1">
      <c r="A26" s="122" t="s">
        <v>15</v>
      </c>
      <c r="B26" s="100">
        <v>20.81</v>
      </c>
      <c r="C26" s="147">
        <v>10.560771377822887</v>
      </c>
      <c r="D26" s="147">
        <v>12.064919827923347</v>
      </c>
      <c r="E26" s="147">
        <v>8.9374274559459757</v>
      </c>
      <c r="F26" s="147">
        <v>10.560771377822887</v>
      </c>
      <c r="G26" s="147">
        <v>3.953311342298909</v>
      </c>
      <c r="H26" s="147">
        <v>6.6074600355239781</v>
      </c>
      <c r="I26" s="147">
        <v>37.433925997116773</v>
      </c>
      <c r="J26" s="147">
        <v>62.566074002883234</v>
      </c>
    </row>
    <row r="27" spans="1:10" ht="15" customHeight="1">
      <c r="A27" s="121" t="s">
        <v>16</v>
      </c>
      <c r="B27" s="120">
        <v>9.48</v>
      </c>
      <c r="C27" s="146">
        <v>8.330404217926187</v>
      </c>
      <c r="D27" s="146">
        <v>9.1258070144826391</v>
      </c>
      <c r="E27" s="146" t="s">
        <v>41</v>
      </c>
      <c r="F27" s="230">
        <v>8.330404217926187</v>
      </c>
      <c r="G27" s="230" t="s">
        <v>41</v>
      </c>
      <c r="H27" s="230">
        <v>5.4569420035149392</v>
      </c>
      <c r="I27" s="230" t="s">
        <v>41</v>
      </c>
      <c r="J27" s="230">
        <v>65.506329113924053</v>
      </c>
    </row>
    <row r="28" spans="1:10" ht="15" customHeight="1">
      <c r="A28" s="119" t="s">
        <v>0</v>
      </c>
      <c r="B28" s="95">
        <v>580.62</v>
      </c>
      <c r="C28" s="145">
        <v>9.8178700724224761</v>
      </c>
      <c r="D28" s="145">
        <v>10.122749644465125</v>
      </c>
      <c r="E28" s="145">
        <v>9.4923817077133243</v>
      </c>
      <c r="F28" s="145">
        <v>9.8178700724224761</v>
      </c>
      <c r="G28" s="145">
        <v>4.4478187865557652</v>
      </c>
      <c r="H28" s="145">
        <v>5.3700512858667109</v>
      </c>
      <c r="I28" s="145">
        <v>45.303296476180641</v>
      </c>
      <c r="J28" s="145">
        <v>54.696703523819366</v>
      </c>
    </row>
    <row r="29" spans="1:10" ht="15" customHeight="1">
      <c r="A29" s="119" t="s">
        <v>61</v>
      </c>
      <c r="B29" s="95" t="s">
        <v>193</v>
      </c>
      <c r="C29" s="217">
        <v>11</v>
      </c>
      <c r="D29" s="217">
        <v>12.4</v>
      </c>
      <c r="E29" s="217">
        <v>9.5</v>
      </c>
      <c r="F29" s="217">
        <v>11</v>
      </c>
      <c r="G29" s="217">
        <v>4.5999999999999996</v>
      </c>
      <c r="H29" s="217">
        <v>6.4</v>
      </c>
      <c r="I29" s="217">
        <v>41.818181818181813</v>
      </c>
      <c r="J29" s="145">
        <v>58.181818181818187</v>
      </c>
    </row>
    <row r="30" spans="1:10">
      <c r="A30" s="89"/>
      <c r="B30" s="94"/>
      <c r="C30" s="94"/>
      <c r="D30" s="94"/>
      <c r="E30" s="94"/>
      <c r="F30" s="94"/>
      <c r="G30" s="94"/>
      <c r="H30" s="94"/>
      <c r="I30" s="94"/>
      <c r="J30" s="94"/>
    </row>
    <row r="31" spans="1:10">
      <c r="A31" s="89"/>
      <c r="B31" s="94"/>
      <c r="C31" s="94"/>
      <c r="D31" s="94"/>
      <c r="E31" s="94"/>
      <c r="F31" s="94"/>
      <c r="G31" s="94"/>
      <c r="H31" s="94"/>
      <c r="I31" s="94"/>
      <c r="J31" s="94"/>
    </row>
    <row r="32" spans="1:10" ht="15.95" customHeight="1">
      <c r="A32" s="730" t="s">
        <v>459</v>
      </c>
      <c r="B32" s="94"/>
      <c r="C32" s="94"/>
      <c r="D32" s="94"/>
      <c r="E32" s="94"/>
      <c r="F32" s="94"/>
      <c r="G32" s="94"/>
      <c r="H32" s="94"/>
      <c r="I32" s="94"/>
      <c r="J32" s="94"/>
    </row>
  </sheetData>
  <conditionalFormatting sqref="C29:J29">
    <cfRule type="expression" dxfId="7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&amp;C&amp;8-38-</oddHeader>
    <oddFooter>&amp;C&amp;8Statistische Ämter des Bundes und der Länder, Internationale Bildungsindikatoren, 2016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pane xSplit="1" ySplit="7" topLeftCell="B8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9.140625" defaultRowHeight="12.75"/>
  <cols>
    <col min="1" max="1" width="24" style="89" customWidth="1"/>
    <col min="2" max="4" width="16.7109375" style="87" customWidth="1"/>
    <col min="5" max="16384" width="9.140625" style="86"/>
  </cols>
  <sheetData>
    <row r="1" spans="1:4">
      <c r="A1" s="697" t="s">
        <v>396</v>
      </c>
      <c r="D1" s="5"/>
    </row>
    <row r="2" spans="1:4">
      <c r="D2" s="5"/>
    </row>
    <row r="3" spans="1:4" s="590" customFormat="1" ht="15.75" customHeight="1">
      <c r="A3" s="131" t="s">
        <v>339</v>
      </c>
      <c r="B3" s="592"/>
      <c r="C3" s="592"/>
      <c r="D3" s="591"/>
    </row>
    <row r="4" spans="1:4" ht="15" customHeight="1">
      <c r="A4" s="588" t="s">
        <v>338</v>
      </c>
      <c r="B4" s="589"/>
      <c r="C4" s="589"/>
      <c r="D4" s="589"/>
    </row>
    <row r="5" spans="1:4" ht="15" customHeight="1">
      <c r="A5" s="588" t="s">
        <v>337</v>
      </c>
      <c r="B5" s="588"/>
      <c r="C5" s="588"/>
      <c r="D5" s="588"/>
    </row>
    <row r="6" spans="1:4" ht="12.75" customHeight="1">
      <c r="A6" s="588"/>
      <c r="B6" s="588"/>
      <c r="C6" s="588"/>
      <c r="D6" s="588"/>
    </row>
    <row r="7" spans="1:4" ht="12.75" customHeight="1">
      <c r="A7" s="587" t="s">
        <v>17</v>
      </c>
      <c r="B7" s="586" t="s">
        <v>64</v>
      </c>
      <c r="C7" s="586" t="s">
        <v>63</v>
      </c>
      <c r="D7" s="542" t="s">
        <v>62</v>
      </c>
    </row>
    <row r="8" spans="1:4" ht="15" customHeight="1">
      <c r="A8" s="278" t="s">
        <v>2</v>
      </c>
      <c r="B8" s="304">
        <v>9.4162218250199512</v>
      </c>
      <c r="C8" s="304">
        <v>9.5800808367529555</v>
      </c>
      <c r="D8" s="304">
        <v>9.2505286511595681</v>
      </c>
    </row>
    <row r="9" spans="1:4" ht="15" customHeight="1">
      <c r="A9" s="276" t="s">
        <v>1</v>
      </c>
      <c r="B9" s="303">
        <v>7.4570641085299068</v>
      </c>
      <c r="C9" s="303">
        <v>7.6445838978820513</v>
      </c>
      <c r="D9" s="303">
        <v>7.2683628000574974</v>
      </c>
    </row>
    <row r="10" spans="1:4" ht="15" customHeight="1">
      <c r="A10" s="278" t="s">
        <v>3</v>
      </c>
      <c r="B10" s="304">
        <v>10.754528669095263</v>
      </c>
      <c r="C10" s="304">
        <v>10.269004229750562</v>
      </c>
      <c r="D10" s="304">
        <v>11.248651754483232</v>
      </c>
    </row>
    <row r="11" spans="1:4" ht="15" customHeight="1">
      <c r="A11" s="276" t="s">
        <v>4</v>
      </c>
      <c r="B11" s="303">
        <v>6.312583801671753</v>
      </c>
      <c r="C11" s="303">
        <v>5.4434802208948492</v>
      </c>
      <c r="D11" s="303">
        <v>7.2037325937481942</v>
      </c>
    </row>
    <row r="12" spans="1:4" ht="15" customHeight="1">
      <c r="A12" s="278" t="s">
        <v>5</v>
      </c>
      <c r="B12" s="304">
        <v>8.4884146513133807</v>
      </c>
      <c r="C12" s="304">
        <v>9.0698954320308189</v>
      </c>
      <c r="D12" s="304">
        <v>7.8731988472622483</v>
      </c>
    </row>
    <row r="13" spans="1:4" ht="15" customHeight="1">
      <c r="A13" s="276" t="s">
        <v>6</v>
      </c>
      <c r="B13" s="303">
        <v>9.5371284950074813</v>
      </c>
      <c r="C13" s="303">
        <v>9.3198642506995846</v>
      </c>
      <c r="D13" s="303">
        <v>9.7483852308878838</v>
      </c>
    </row>
    <row r="14" spans="1:4" ht="15" customHeight="1">
      <c r="A14" s="278" t="s">
        <v>7</v>
      </c>
      <c r="B14" s="304">
        <v>8.9152860268834004</v>
      </c>
      <c r="C14" s="304">
        <v>9.0633770719888691</v>
      </c>
      <c r="D14" s="304">
        <v>8.7692953466511394</v>
      </c>
    </row>
    <row r="15" spans="1:4" ht="15" customHeight="1">
      <c r="A15" s="276" t="s">
        <v>8</v>
      </c>
      <c r="B15" s="303">
        <v>7.3400465439465297</v>
      </c>
      <c r="C15" s="303">
        <v>6.1687539203599169</v>
      </c>
      <c r="D15" s="303">
        <v>8.5587613089075933</v>
      </c>
    </row>
    <row r="16" spans="1:4" ht="15" customHeight="1">
      <c r="A16" s="278" t="s">
        <v>9</v>
      </c>
      <c r="B16" s="304">
        <v>6.7478168827732219</v>
      </c>
      <c r="C16" s="304">
        <v>7.1769860061533244</v>
      </c>
      <c r="D16" s="304">
        <v>6.3187436217258197</v>
      </c>
    </row>
    <row r="17" spans="1:4" ht="15" customHeight="1">
      <c r="A17" s="276" t="s">
        <v>10</v>
      </c>
      <c r="B17" s="303">
        <v>7.409828477061466</v>
      </c>
      <c r="C17" s="303">
        <v>7.8340453286188536</v>
      </c>
      <c r="D17" s="303">
        <v>6.9904611448699363</v>
      </c>
    </row>
    <row r="18" spans="1:4" ht="15" customHeight="1">
      <c r="A18" s="278" t="s">
        <v>11</v>
      </c>
      <c r="B18" s="304">
        <v>8.1877382099058451</v>
      </c>
      <c r="C18" s="304">
        <v>8.4121909438179614</v>
      </c>
      <c r="D18" s="304">
        <v>7.9604158744585929</v>
      </c>
    </row>
    <row r="19" spans="1:4" ht="15" customHeight="1">
      <c r="A19" s="276" t="s">
        <v>12</v>
      </c>
      <c r="B19" s="303">
        <v>5.4837497651700176</v>
      </c>
      <c r="C19" s="303">
        <v>6.1516779034776983</v>
      </c>
      <c r="D19" s="303">
        <v>4.8372748165171631</v>
      </c>
    </row>
    <row r="20" spans="1:4" ht="15" customHeight="1">
      <c r="A20" s="278" t="s">
        <v>13</v>
      </c>
      <c r="B20" s="304">
        <v>8.9804817275747499</v>
      </c>
      <c r="C20" s="304">
        <v>8.2571974928290661</v>
      </c>
      <c r="D20" s="304">
        <v>9.7328261850600004</v>
      </c>
    </row>
    <row r="21" spans="1:4" ht="15" customHeight="1">
      <c r="A21" s="276" t="s">
        <v>14</v>
      </c>
      <c r="B21" s="303">
        <v>6.6825194575423836</v>
      </c>
      <c r="C21" s="303">
        <v>6.2667661391450649</v>
      </c>
      <c r="D21" s="303">
        <v>7.1191338138098246</v>
      </c>
    </row>
    <row r="22" spans="1:4" ht="15" customHeight="1">
      <c r="A22" s="278" t="s">
        <v>15</v>
      </c>
      <c r="B22" s="304">
        <v>8.0650622316724672</v>
      </c>
      <c r="C22" s="304">
        <v>8.1737505838393272</v>
      </c>
      <c r="D22" s="304">
        <v>7.9592954153924227</v>
      </c>
    </row>
    <row r="23" spans="1:4" ht="15" customHeight="1">
      <c r="A23" s="276" t="s">
        <v>16</v>
      </c>
      <c r="B23" s="303">
        <v>7.8335137130536205</v>
      </c>
      <c r="C23" s="303">
        <v>7.2454981894447075</v>
      </c>
      <c r="D23" s="303">
        <v>8.450680008940699</v>
      </c>
    </row>
    <row r="24" spans="1:4" ht="15" customHeight="1">
      <c r="A24" s="268" t="s">
        <v>0</v>
      </c>
      <c r="B24" s="194">
        <v>8.0079203486500248</v>
      </c>
      <c r="C24" s="194">
        <v>8.0863383566559026</v>
      </c>
      <c r="D24" s="194">
        <v>7.9291023328553143</v>
      </c>
    </row>
    <row r="25" spans="1:4" ht="15" customHeight="1">
      <c r="A25" s="268" t="s">
        <v>61</v>
      </c>
      <c r="B25" s="217">
        <v>10.7</v>
      </c>
      <c r="C25" s="217">
        <v>9.6999999999999993</v>
      </c>
      <c r="D25" s="145">
        <v>11.7</v>
      </c>
    </row>
    <row r="26" spans="1:4" ht="12.75" customHeight="1">
      <c r="A26" s="111"/>
      <c r="B26" s="142"/>
      <c r="C26" s="142"/>
      <c r="D26" s="142"/>
    </row>
    <row r="27" spans="1:4" ht="12.75" customHeight="1">
      <c r="A27" s="111"/>
      <c r="B27" s="142"/>
      <c r="C27" s="142"/>
      <c r="D27" s="142"/>
    </row>
    <row r="28" spans="1:4">
      <c r="A28" s="189" t="s">
        <v>131</v>
      </c>
      <c r="B28" s="142"/>
      <c r="C28" s="142"/>
      <c r="D28" s="142"/>
    </row>
  </sheetData>
  <conditionalFormatting sqref="B25:D25">
    <cfRule type="expression" dxfId="6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&amp;C&amp;8-39-</oddHeader>
    <oddFooter>&amp;C&amp;8Statistische Ämter des Bundes und der Länder, Internationale Bildungsindikatoren, 2016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Normal="100" workbookViewId="0">
      <pane xSplit="1" ySplit="8" topLeftCell="B9" activePane="bottomRight" state="frozen"/>
      <selection activeCell="C1" sqref="C1"/>
      <selection pane="topRight" activeCell="C1" sqref="C1"/>
      <selection pane="bottomLeft" activeCell="C1" sqref="C1"/>
      <selection pane="bottomRight" activeCell="A3" sqref="A3"/>
    </sheetView>
  </sheetViews>
  <sheetFormatPr baseColWidth="10" defaultRowHeight="11.25"/>
  <cols>
    <col min="1" max="1" width="24" style="593" customWidth="1"/>
    <col min="2" max="7" width="16.7109375" style="593" customWidth="1"/>
    <col min="8" max="16384" width="11.42578125" style="593"/>
  </cols>
  <sheetData>
    <row r="1" spans="1:7" ht="12.75" customHeight="1">
      <c r="A1" s="697" t="s">
        <v>396</v>
      </c>
      <c r="G1" s="616"/>
    </row>
    <row r="2" spans="1:7" ht="12.75" customHeight="1">
      <c r="G2" s="616"/>
    </row>
    <row r="3" spans="1:7" s="613" customFormat="1" ht="15.75" customHeight="1">
      <c r="A3" s="615" t="s">
        <v>342</v>
      </c>
      <c r="B3" s="614"/>
      <c r="C3" s="614"/>
      <c r="D3" s="614"/>
      <c r="E3" s="614"/>
      <c r="F3" s="614"/>
    </row>
    <row r="4" spans="1:7" ht="15" customHeight="1">
      <c r="A4" s="612" t="s">
        <v>341</v>
      </c>
      <c r="B4" s="612"/>
      <c r="C4" s="612"/>
      <c r="D4" s="612"/>
      <c r="E4" s="612"/>
      <c r="F4" s="612"/>
      <c r="G4" s="612"/>
    </row>
    <row r="5" spans="1:7" ht="15" customHeight="1">
      <c r="A5" s="612" t="s">
        <v>340</v>
      </c>
      <c r="B5" s="612"/>
      <c r="C5" s="612"/>
      <c r="D5" s="612"/>
      <c r="E5" s="612"/>
      <c r="F5" s="612"/>
      <c r="G5" s="612"/>
    </row>
    <row r="6" spans="1:7" ht="12.75">
      <c r="A6" s="611"/>
      <c r="B6" s="610"/>
      <c r="C6" s="598"/>
      <c r="D6" s="610"/>
      <c r="E6" s="609"/>
      <c r="F6" s="609"/>
      <c r="G6" s="608"/>
    </row>
    <row r="7" spans="1:7" ht="14.25">
      <c r="A7" s="607"/>
      <c r="B7" s="606" t="s">
        <v>355</v>
      </c>
      <c r="C7" s="606"/>
      <c r="D7" s="606"/>
      <c r="E7" s="606" t="s">
        <v>494</v>
      </c>
      <c r="F7" s="606"/>
      <c r="G7" s="606"/>
    </row>
    <row r="8" spans="1:7" ht="12.75">
      <c r="A8" s="605" t="s">
        <v>17</v>
      </c>
      <c r="B8" s="604" t="s">
        <v>187</v>
      </c>
      <c r="C8" s="604" t="s">
        <v>186</v>
      </c>
      <c r="D8" s="604" t="s">
        <v>75</v>
      </c>
      <c r="E8" s="604" t="s">
        <v>187</v>
      </c>
      <c r="F8" s="604" t="s">
        <v>186</v>
      </c>
      <c r="G8" s="604" t="s">
        <v>75</v>
      </c>
    </row>
    <row r="9" spans="1:7" s="601" customFormat="1" ht="15" customHeight="1">
      <c r="A9" s="363" t="s">
        <v>2</v>
      </c>
      <c r="B9" s="603">
        <v>19.43623651834589</v>
      </c>
      <c r="C9" s="603">
        <v>22.0053050397878</v>
      </c>
      <c r="D9" s="603">
        <v>19.537099713616247</v>
      </c>
      <c r="E9" s="603">
        <v>23.858333635496187</v>
      </c>
      <c r="F9" s="603">
        <v>22.018175452806567</v>
      </c>
      <c r="G9" s="603">
        <v>23.678509877343657</v>
      </c>
    </row>
    <row r="10" spans="1:7" s="601" customFormat="1" ht="15" customHeight="1">
      <c r="A10" s="453" t="s">
        <v>1</v>
      </c>
      <c r="B10" s="602">
        <v>21.079798404031919</v>
      </c>
      <c r="C10" s="602">
        <v>21.437425506555424</v>
      </c>
      <c r="D10" s="602">
        <v>21.094886106501736</v>
      </c>
      <c r="E10" s="602">
        <v>23.817566237549702</v>
      </c>
      <c r="F10" s="602">
        <v>24.430979133226323</v>
      </c>
      <c r="G10" s="602">
        <v>23.89625587700333</v>
      </c>
    </row>
    <row r="11" spans="1:7" s="601" customFormat="1" ht="15" customHeight="1">
      <c r="A11" s="363" t="s">
        <v>3</v>
      </c>
      <c r="B11" s="603">
        <v>22.90282410495886</v>
      </c>
      <c r="C11" s="603">
        <v>22.065789473684209</v>
      </c>
      <c r="D11" s="603">
        <v>22.814277192284749</v>
      </c>
      <c r="E11" s="603">
        <v>24.039496084439904</v>
      </c>
      <c r="F11" s="603">
        <v>22.092705167173253</v>
      </c>
      <c r="G11" s="603">
        <v>23.843386405388856</v>
      </c>
    </row>
    <row r="12" spans="1:7" s="601" customFormat="1" ht="15" customHeight="1">
      <c r="A12" s="453" t="s">
        <v>4</v>
      </c>
      <c r="B12" s="602">
        <v>21.760730593607306</v>
      </c>
      <c r="C12" s="602">
        <v>19.691616766467067</v>
      </c>
      <c r="D12" s="602">
        <v>21.569770654877036</v>
      </c>
      <c r="E12" s="602">
        <v>23.103344383342908</v>
      </c>
      <c r="F12" s="602">
        <v>19.751003966659287</v>
      </c>
      <c r="G12" s="602">
        <v>22.732044956077722</v>
      </c>
    </row>
    <row r="13" spans="1:7" s="601" customFormat="1" ht="15" customHeight="1">
      <c r="A13" s="363" t="s">
        <v>5</v>
      </c>
      <c r="B13" s="603">
        <v>20.213459516298634</v>
      </c>
      <c r="C13" s="603">
        <v>23.904761904761905</v>
      </c>
      <c r="D13" s="603">
        <v>20.513043478260869</v>
      </c>
      <c r="E13" s="603">
        <v>21.89234014187063</v>
      </c>
      <c r="F13" s="603">
        <v>24.680555555555557</v>
      </c>
      <c r="G13" s="603">
        <v>22.153751953549012</v>
      </c>
    </row>
    <row r="14" spans="1:7" s="601" customFormat="1" ht="15" customHeight="1">
      <c r="A14" s="453" t="s">
        <v>6</v>
      </c>
      <c r="B14" s="602">
        <v>20.130793401413982</v>
      </c>
      <c r="C14" s="602">
        <v>24.67763157894737</v>
      </c>
      <c r="D14" s="602">
        <v>20.61578947368421</v>
      </c>
      <c r="E14" s="602">
        <v>23.919295101106048</v>
      </c>
      <c r="F14" s="602">
        <v>24.566887140205484</v>
      </c>
      <c r="G14" s="602">
        <v>23.981111410239386</v>
      </c>
    </row>
    <row r="15" spans="1:7" s="601" customFormat="1" ht="15" customHeight="1">
      <c r="A15" s="363" t="s">
        <v>7</v>
      </c>
      <c r="B15" s="603">
        <v>19.464965690538321</v>
      </c>
      <c r="C15" s="603">
        <v>18.70232558139535</v>
      </c>
      <c r="D15" s="603">
        <v>19.434536512944234</v>
      </c>
      <c r="E15" s="603">
        <v>23.618291891259439</v>
      </c>
      <c r="F15" s="603">
        <v>22.812680421048945</v>
      </c>
      <c r="G15" s="603">
        <v>23.556866393771525</v>
      </c>
    </row>
    <row r="16" spans="1:7" s="601" customFormat="1" ht="15" customHeight="1">
      <c r="A16" s="453" t="s">
        <v>8</v>
      </c>
      <c r="B16" s="602">
        <v>19.625332152347209</v>
      </c>
      <c r="C16" s="602">
        <v>18.964412811387902</v>
      </c>
      <c r="D16" s="602">
        <v>19.552185899960616</v>
      </c>
      <c r="E16" s="602">
        <v>20.817095255342267</v>
      </c>
      <c r="F16" s="602">
        <v>18.442528735632184</v>
      </c>
      <c r="G16" s="602">
        <v>20.551302669668704</v>
      </c>
    </row>
    <row r="17" spans="1:7" s="601" customFormat="1" ht="15" customHeight="1">
      <c r="A17" s="363" t="s">
        <v>9</v>
      </c>
      <c r="B17" s="603">
        <v>19.372115188236094</v>
      </c>
      <c r="C17" s="603">
        <v>20.614754098360656</v>
      </c>
      <c r="D17" s="603">
        <v>19.392419473648964</v>
      </c>
      <c r="E17" s="603">
        <v>23.660459251176935</v>
      </c>
      <c r="F17" s="603">
        <v>24.077832867517774</v>
      </c>
      <c r="G17" s="603">
        <v>23.689665870160503</v>
      </c>
    </row>
    <row r="18" spans="1:7" s="601" customFormat="1" ht="15" customHeight="1">
      <c r="A18" s="453" t="s">
        <v>10</v>
      </c>
      <c r="B18" s="602">
        <v>23.145104502209904</v>
      </c>
      <c r="C18" s="602">
        <v>23.332706766917294</v>
      </c>
      <c r="D18" s="602">
        <v>23.148769739258171</v>
      </c>
      <c r="E18" s="602">
        <v>26.447610348282161</v>
      </c>
      <c r="F18" s="602">
        <v>28.212698412698412</v>
      </c>
      <c r="G18" s="602">
        <v>26.611127449669812</v>
      </c>
    </row>
    <row r="19" spans="1:7" s="601" customFormat="1" ht="15" customHeight="1">
      <c r="A19" s="363" t="s">
        <v>11</v>
      </c>
      <c r="B19" s="603">
        <v>18.501135395969346</v>
      </c>
      <c r="C19" s="603">
        <v>21.366459627329192</v>
      </c>
      <c r="D19" s="603">
        <v>18.56514499791869</v>
      </c>
      <c r="E19" s="603">
        <v>24.456070072540147</v>
      </c>
      <c r="F19" s="603">
        <v>26.458382475246317</v>
      </c>
      <c r="G19" s="603">
        <v>24.630964929446645</v>
      </c>
    </row>
    <row r="20" spans="1:7" s="601" customFormat="1" ht="15" customHeight="1">
      <c r="A20" s="453" t="s">
        <v>12</v>
      </c>
      <c r="B20" s="602">
        <v>20.456598447424135</v>
      </c>
      <c r="C20" s="602">
        <v>20.943396226415093</v>
      </c>
      <c r="D20" s="602">
        <v>20.474149659863947</v>
      </c>
      <c r="E20" s="602">
        <v>23.86441647597254</v>
      </c>
      <c r="F20" s="602">
        <v>24.025380710659899</v>
      </c>
      <c r="G20" s="602">
        <v>23.880719794344472</v>
      </c>
    </row>
    <row r="21" spans="1:7" s="601" customFormat="1" ht="15" customHeight="1">
      <c r="A21" s="363" t="s">
        <v>13</v>
      </c>
      <c r="B21" s="603">
        <v>20.473050758765044</v>
      </c>
      <c r="C21" s="603">
        <v>20.07676348547718</v>
      </c>
      <c r="D21" s="603">
        <v>20.442316975060336</v>
      </c>
      <c r="E21" s="603">
        <v>23.683155299917832</v>
      </c>
      <c r="F21" s="603">
        <v>21.084352078239608</v>
      </c>
      <c r="G21" s="603">
        <v>23.375199188758511</v>
      </c>
    </row>
    <row r="22" spans="1:7" s="601" customFormat="1" ht="15" customHeight="1">
      <c r="A22" s="453" t="s">
        <v>14</v>
      </c>
      <c r="B22" s="602">
        <v>18.268810858660373</v>
      </c>
      <c r="C22" s="602">
        <v>18.453846153846154</v>
      </c>
      <c r="D22" s="602">
        <v>18.281995067141683</v>
      </c>
      <c r="E22" s="602">
        <v>21.814591332967638</v>
      </c>
      <c r="F22" s="602">
        <v>21.227528089887642</v>
      </c>
      <c r="G22" s="602">
        <v>21.762368815592204</v>
      </c>
    </row>
    <row r="23" spans="1:7" s="601" customFormat="1" ht="15" customHeight="1">
      <c r="A23" s="363" t="s">
        <v>15</v>
      </c>
      <c r="B23" s="603">
        <v>21.54675615212528</v>
      </c>
      <c r="C23" s="603">
        <v>19.773662551440328</v>
      </c>
      <c r="D23" s="603">
        <v>21.45533630384044</v>
      </c>
      <c r="E23" s="603">
        <v>23.401868493470165</v>
      </c>
      <c r="F23" s="603">
        <v>20.526623354323966</v>
      </c>
      <c r="G23" s="603">
        <v>23.253949798764854</v>
      </c>
    </row>
    <row r="24" spans="1:7" s="601" customFormat="1" ht="15" customHeight="1">
      <c r="A24" s="453" t="s">
        <v>16</v>
      </c>
      <c r="B24" s="602">
        <v>19.696010132995568</v>
      </c>
      <c r="C24" s="602">
        <v>18.606425702811244</v>
      </c>
      <c r="D24" s="602">
        <v>19.616378045201056</v>
      </c>
      <c r="E24" s="602">
        <v>20.74632077824894</v>
      </c>
      <c r="F24" s="602">
        <v>21</v>
      </c>
      <c r="G24" s="602">
        <v>20.762881790627187</v>
      </c>
    </row>
    <row r="25" spans="1:7" s="599" customFormat="1" ht="15" customHeight="1">
      <c r="A25" s="450" t="s">
        <v>0</v>
      </c>
      <c r="B25" s="600">
        <v>20.709375463928804</v>
      </c>
      <c r="C25" s="600">
        <v>21.044794188861985</v>
      </c>
      <c r="D25" s="600">
        <v>20.723873958060778</v>
      </c>
      <c r="E25" s="600">
        <v>24.15481377787987</v>
      </c>
      <c r="F25" s="600">
        <v>24.078554218332723</v>
      </c>
      <c r="G25" s="600">
        <v>24.147561687433324</v>
      </c>
    </row>
    <row r="26" spans="1:7" s="599" customFormat="1" ht="15" customHeight="1">
      <c r="A26" s="316" t="s">
        <v>29</v>
      </c>
      <c r="B26" s="313">
        <v>21.247658675560821</v>
      </c>
      <c r="C26" s="313">
        <v>19.904418031710769</v>
      </c>
      <c r="D26" s="313">
        <v>21.092436000570228</v>
      </c>
      <c r="E26" s="313">
        <v>23.248723361613298</v>
      </c>
      <c r="F26" s="313">
        <v>21.3883957945223</v>
      </c>
      <c r="G26" s="317">
        <v>23.140080435308747</v>
      </c>
    </row>
    <row r="27" spans="1:7" ht="12.75">
      <c r="A27" s="598"/>
      <c r="B27" s="597"/>
      <c r="C27" s="597"/>
      <c r="D27" s="597"/>
      <c r="E27" s="597"/>
      <c r="F27" s="597"/>
      <c r="G27" s="597"/>
    </row>
    <row r="28" spans="1:7" ht="12.75">
      <c r="A28" s="598" t="s">
        <v>70</v>
      </c>
      <c r="B28" s="597"/>
      <c r="C28" s="597"/>
      <c r="D28" s="597"/>
      <c r="E28" s="597"/>
      <c r="F28" s="597"/>
      <c r="G28" s="597"/>
    </row>
    <row r="29" spans="1:7" ht="25.5" customHeight="1">
      <c r="A29" s="598"/>
      <c r="B29" s="597"/>
      <c r="C29" s="597"/>
      <c r="D29" s="597"/>
      <c r="E29" s="597"/>
      <c r="F29" s="597"/>
      <c r="G29" s="597"/>
    </row>
    <row r="30" spans="1:7" s="594" customFormat="1" ht="12.75">
      <c r="A30" s="596" t="s">
        <v>131</v>
      </c>
      <c r="B30" s="595"/>
      <c r="C30" s="595"/>
      <c r="D30" s="595"/>
      <c r="E30" s="595"/>
      <c r="F30" s="595"/>
      <c r="G30" s="595"/>
    </row>
  </sheetData>
  <conditionalFormatting sqref="B26:G26">
    <cfRule type="expression" dxfId="5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19685039370078741" footer="0"/>
  <pageSetup paperSize="9" scale="70" orientation="portrait" r:id="rId1"/>
  <headerFooter alignWithMargins="0">
    <oddHeader>&amp;C&amp;8-40-</oddHeader>
    <oddFooter>&amp;C&amp;8Statistische Ämter des Bundes und der Länder, Internationale Bildungsindikatoren,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29"/>
  <sheetViews>
    <sheetView showGridLines="0" zoomScaleNormal="100" workbookViewId="0">
      <pane xSplit="1" ySplit="8" topLeftCell="B9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9.140625" defaultRowHeight="12.75"/>
  <cols>
    <col min="1" max="1" width="24" style="2" customWidth="1"/>
    <col min="2" max="2" width="10.5703125" style="3" customWidth="1"/>
    <col min="3" max="3" width="10.42578125" style="3" customWidth="1"/>
    <col min="4" max="6" width="9.7109375" style="3" customWidth="1"/>
    <col min="7" max="7" width="10.85546875" style="3" customWidth="1"/>
    <col min="8" max="9" width="9.7109375" style="3" customWidth="1"/>
    <col min="10" max="10" width="9.7109375" style="4" customWidth="1"/>
    <col min="11" max="11" width="9.7109375" style="3" customWidth="1"/>
    <col min="12" max="12" width="10.7109375" style="3" customWidth="1"/>
    <col min="13" max="16384" width="9.140625" style="6"/>
  </cols>
  <sheetData>
    <row r="1" spans="1:12">
      <c r="A1" s="697" t="s">
        <v>396</v>
      </c>
      <c r="L1" s="5"/>
    </row>
    <row r="2" spans="1:12">
      <c r="L2" s="5"/>
    </row>
    <row r="3" spans="1:12" s="9" customFormat="1" ht="15.75">
      <c r="A3" s="7" t="s">
        <v>20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s="11" customFormat="1" ht="15.75">
      <c r="A4" s="57" t="s">
        <v>42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11" customFormat="1" ht="12.75" customHeigh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1" customFormat="1" ht="12.75" customHeight="1">
      <c r="A6" s="12"/>
      <c r="B6" s="792" t="s">
        <v>21</v>
      </c>
      <c r="C6" s="792" t="s">
        <v>22</v>
      </c>
      <c r="D6" s="13" t="s">
        <v>23</v>
      </c>
      <c r="E6" s="13"/>
      <c r="F6" s="13"/>
      <c r="G6" s="792" t="s">
        <v>189</v>
      </c>
      <c r="H6" s="13" t="s">
        <v>24</v>
      </c>
      <c r="I6" s="13"/>
      <c r="J6" s="13"/>
      <c r="K6" s="13"/>
      <c r="L6" s="792" t="s">
        <v>28</v>
      </c>
    </row>
    <row r="7" spans="1:12" s="11" customFormat="1" ht="89.25">
      <c r="A7" s="12"/>
      <c r="B7" s="792"/>
      <c r="C7" s="792"/>
      <c r="D7" s="44" t="s">
        <v>34</v>
      </c>
      <c r="E7" s="44" t="s">
        <v>39</v>
      </c>
      <c r="F7" s="44" t="s">
        <v>38</v>
      </c>
      <c r="G7" s="792"/>
      <c r="H7" s="44" t="s">
        <v>40</v>
      </c>
      <c r="I7" s="45" t="s">
        <v>36</v>
      </c>
      <c r="J7" s="45" t="s">
        <v>37</v>
      </c>
      <c r="K7" s="45" t="s">
        <v>33</v>
      </c>
      <c r="L7" s="792"/>
    </row>
    <row r="8" spans="1:12" s="11" customFormat="1" ht="25.5">
      <c r="A8" s="14" t="s">
        <v>17</v>
      </c>
      <c r="B8" s="15" t="s">
        <v>25</v>
      </c>
      <c r="C8" s="15" t="s">
        <v>18</v>
      </c>
      <c r="D8" s="43" t="s">
        <v>487</v>
      </c>
      <c r="E8" s="43" t="s">
        <v>488</v>
      </c>
      <c r="F8" s="43" t="s">
        <v>489</v>
      </c>
      <c r="G8" s="15" t="s">
        <v>26</v>
      </c>
      <c r="H8" s="43" t="s">
        <v>54</v>
      </c>
      <c r="I8" s="43" t="s">
        <v>53</v>
      </c>
      <c r="J8" s="43" t="s">
        <v>52</v>
      </c>
      <c r="K8" s="43" t="s">
        <v>51</v>
      </c>
      <c r="L8" s="792"/>
    </row>
    <row r="9" spans="1:12" s="11" customFormat="1" ht="15" customHeight="1">
      <c r="A9" s="16" t="s">
        <v>2</v>
      </c>
      <c r="B9" s="17">
        <v>3.2388982874832273</v>
      </c>
      <c r="C9" s="17">
        <v>10.721970044960997</v>
      </c>
      <c r="D9" s="17">
        <v>2.8936026454337913</v>
      </c>
      <c r="E9" s="17">
        <v>0.87307243831328607</v>
      </c>
      <c r="F9" s="17">
        <v>41.191117423442627</v>
      </c>
      <c r="G9" s="17">
        <v>10.253710338099468</v>
      </c>
      <c r="H9" s="17">
        <v>0.72749429261620957</v>
      </c>
      <c r="I9" s="17">
        <v>17.691398806728039</v>
      </c>
      <c r="J9" s="17">
        <v>10.796069079812019</v>
      </c>
      <c r="K9" s="17">
        <v>1.6125804613996431</v>
      </c>
      <c r="L9" s="17">
        <v>100</v>
      </c>
    </row>
    <row r="10" spans="1:12" s="11" customFormat="1" ht="15" customHeight="1">
      <c r="A10" s="18" t="s">
        <v>1</v>
      </c>
      <c r="B10" s="19">
        <v>2.0716910601373439</v>
      </c>
      <c r="C10" s="19">
        <v>9.1315368903099934</v>
      </c>
      <c r="D10" s="19">
        <v>2.5591882072882313</v>
      </c>
      <c r="E10" s="19">
        <v>1.0696358633415834</v>
      </c>
      <c r="F10" s="19">
        <v>47.359800900483748</v>
      </c>
      <c r="G10" s="19">
        <v>8.1857798250519824</v>
      </c>
      <c r="H10" s="19">
        <v>0.88549286494204249</v>
      </c>
      <c r="I10" s="19">
        <v>15.559703939408781</v>
      </c>
      <c r="J10" s="19">
        <v>11.556651927781468</v>
      </c>
      <c r="K10" s="19">
        <v>1.6205757930061455</v>
      </c>
      <c r="L10" s="19">
        <v>100</v>
      </c>
    </row>
    <row r="11" spans="1:12" s="11" customFormat="1" ht="15" customHeight="1">
      <c r="A11" s="16" t="s">
        <v>3</v>
      </c>
      <c r="B11" s="17">
        <v>5.7178444854089676</v>
      </c>
      <c r="C11" s="17">
        <v>9.337382766223099</v>
      </c>
      <c r="D11" s="17">
        <v>5.2541491549985979</v>
      </c>
      <c r="E11" s="17">
        <v>0.59254394675987154</v>
      </c>
      <c r="F11" s="17">
        <v>32.13600265881265</v>
      </c>
      <c r="G11" s="17">
        <v>10.357542434709881</v>
      </c>
      <c r="H11" s="17">
        <v>0.29627197337993572</v>
      </c>
      <c r="I11" s="17">
        <v>13.963207781618062</v>
      </c>
      <c r="J11" s="17">
        <v>20.216407788404819</v>
      </c>
      <c r="K11" s="17">
        <v>2.1289963281637529</v>
      </c>
      <c r="L11" s="17">
        <v>100</v>
      </c>
    </row>
    <row r="12" spans="1:12" s="11" customFormat="1" ht="15" customHeight="1">
      <c r="A12" s="18" t="s">
        <v>4</v>
      </c>
      <c r="B12" s="19">
        <v>1.4584354109743896</v>
      </c>
      <c r="C12" s="19">
        <v>5.0982833839353159</v>
      </c>
      <c r="D12" s="19">
        <v>1.3724227401525835</v>
      </c>
      <c r="E12" s="19">
        <v>0.62933317357513874</v>
      </c>
      <c r="F12" s="19">
        <v>52.970824872924474</v>
      </c>
      <c r="G12" s="19">
        <v>10.816842222379128</v>
      </c>
      <c r="H12" s="19">
        <v>0.59895058835947579</v>
      </c>
      <c r="I12" s="19">
        <v>17.145548986926212</v>
      </c>
      <c r="J12" s="19">
        <v>9.2133406650933338</v>
      </c>
      <c r="K12" s="19">
        <v>0.69601795567993863</v>
      </c>
      <c r="L12" s="19">
        <v>100</v>
      </c>
    </row>
    <row r="13" spans="1:12" s="11" customFormat="1" ht="15" customHeight="1">
      <c r="A13" s="16" t="s">
        <v>5</v>
      </c>
      <c r="B13" s="17">
        <v>6.8151680917135176</v>
      </c>
      <c r="C13" s="17">
        <v>14.603328331357881</v>
      </c>
      <c r="D13" s="17">
        <v>4.5668129721024897</v>
      </c>
      <c r="E13" s="17" t="s">
        <v>41</v>
      </c>
      <c r="F13" s="17">
        <v>34.933965477923266</v>
      </c>
      <c r="G13" s="17">
        <v>12.145509624345072</v>
      </c>
      <c r="H13" s="17" t="s">
        <v>41</v>
      </c>
      <c r="I13" s="17">
        <v>10.904775713485344</v>
      </c>
      <c r="J13" s="17">
        <v>13.62611312722942</v>
      </c>
      <c r="K13" s="17">
        <v>1.4752542983673664</v>
      </c>
      <c r="L13" s="17">
        <v>100</v>
      </c>
    </row>
    <row r="14" spans="1:12" s="11" customFormat="1" ht="15" customHeight="1">
      <c r="A14" s="18" t="s">
        <v>6</v>
      </c>
      <c r="B14" s="19">
        <v>5.2768546789213335</v>
      </c>
      <c r="C14" s="19">
        <v>9.4485986609579058</v>
      </c>
      <c r="D14" s="19">
        <v>5.4216926383979995</v>
      </c>
      <c r="E14" s="19" t="s">
        <v>41</v>
      </c>
      <c r="F14" s="19">
        <v>29.819505106002602</v>
      </c>
      <c r="G14" s="19">
        <v>14.71371765106276</v>
      </c>
      <c r="H14" s="19" t="s">
        <v>41</v>
      </c>
      <c r="I14" s="19">
        <v>12.218221221646086</v>
      </c>
      <c r="J14" s="19">
        <v>20.303426234349971</v>
      </c>
      <c r="K14" s="19">
        <v>2.083280359737981</v>
      </c>
      <c r="L14" s="19">
        <v>100</v>
      </c>
    </row>
    <row r="15" spans="1:12" s="11" customFormat="1" ht="15" customHeight="1">
      <c r="A15" s="16" t="s">
        <v>7</v>
      </c>
      <c r="B15" s="17">
        <v>3.4228624897772906</v>
      </c>
      <c r="C15" s="17">
        <v>11.136479541331902</v>
      </c>
      <c r="D15" s="17">
        <v>3.896434086556396</v>
      </c>
      <c r="E15" s="17">
        <v>0.71147381780518459</v>
      </c>
      <c r="F15" s="17">
        <v>39.518711689957229</v>
      </c>
      <c r="G15" s="17">
        <v>11.646580486778133</v>
      </c>
      <c r="H15" s="17">
        <v>0.62990053716303029</v>
      </c>
      <c r="I15" s="17">
        <v>14.617544864560072</v>
      </c>
      <c r="J15" s="17">
        <v>12.842968755349526</v>
      </c>
      <c r="K15" s="17">
        <v>1.5769246456400123</v>
      </c>
      <c r="L15" s="17">
        <v>100</v>
      </c>
    </row>
    <row r="16" spans="1:12" s="11" customFormat="1" ht="15" customHeight="1">
      <c r="A16" s="18" t="s">
        <v>8</v>
      </c>
      <c r="B16" s="19">
        <v>1.1237776753276258</v>
      </c>
      <c r="C16" s="19">
        <v>6.053112805705247</v>
      </c>
      <c r="D16" s="19">
        <v>1.3446950061433323</v>
      </c>
      <c r="E16" s="19">
        <v>0.63804630991955202</v>
      </c>
      <c r="F16" s="19">
        <v>57.488248256815567</v>
      </c>
      <c r="G16" s="19">
        <v>7.8607084795637672</v>
      </c>
      <c r="H16" s="19">
        <v>0.63914924217524705</v>
      </c>
      <c r="I16" s="19">
        <v>16.717033906343403</v>
      </c>
      <c r="J16" s="19">
        <v>7.1439128065875934</v>
      </c>
      <c r="K16" s="19">
        <v>0.9905434588396711</v>
      </c>
      <c r="L16" s="19">
        <v>100</v>
      </c>
    </row>
    <row r="17" spans="1:12" s="11" customFormat="1" ht="15" customHeight="1">
      <c r="A17" s="16" t="s">
        <v>9</v>
      </c>
      <c r="B17" s="17">
        <v>3.1420592990538179</v>
      </c>
      <c r="C17" s="17">
        <v>10.679415066205882</v>
      </c>
      <c r="D17" s="17">
        <v>2.2137617221491235</v>
      </c>
      <c r="E17" s="17">
        <v>0.856377550839591</v>
      </c>
      <c r="F17" s="17">
        <v>47.894508159402569</v>
      </c>
      <c r="G17" s="17">
        <v>11.43861552532216</v>
      </c>
      <c r="H17" s="17">
        <v>0.65295067028093956</v>
      </c>
      <c r="I17" s="17">
        <v>12.653482746163657</v>
      </c>
      <c r="J17" s="17">
        <v>9.495050064040484</v>
      </c>
      <c r="K17" s="17">
        <v>0.97366106246481088</v>
      </c>
      <c r="L17" s="17">
        <v>100</v>
      </c>
    </row>
    <row r="18" spans="1:12" s="11" customFormat="1" ht="15" customHeight="1">
      <c r="A18" s="18" t="s">
        <v>10</v>
      </c>
      <c r="B18" s="19">
        <v>4.9827757726923281</v>
      </c>
      <c r="C18" s="19">
        <v>12.794428362289899</v>
      </c>
      <c r="D18" s="19">
        <v>3.7269324527962762</v>
      </c>
      <c r="E18" s="19">
        <v>0.72457270967611442</v>
      </c>
      <c r="F18" s="19">
        <v>38.223324237295451</v>
      </c>
      <c r="G18" s="19">
        <v>14.818496616144628</v>
      </c>
      <c r="H18" s="19">
        <v>0.52298221320426108</v>
      </c>
      <c r="I18" s="19">
        <v>12.791915779043636</v>
      </c>
      <c r="J18" s="19">
        <v>10.237942675986648</v>
      </c>
      <c r="K18" s="19">
        <v>1.1766604578406255</v>
      </c>
      <c r="L18" s="19">
        <v>100</v>
      </c>
    </row>
    <row r="19" spans="1:12" s="11" customFormat="1" ht="15" customHeight="1">
      <c r="A19" s="16" t="s">
        <v>11</v>
      </c>
      <c r="B19" s="17">
        <v>3.3495665334613305</v>
      </c>
      <c r="C19" s="17">
        <v>11.946357162048876</v>
      </c>
      <c r="D19" s="17">
        <v>2.8508645596227913</v>
      </c>
      <c r="E19" s="17">
        <v>1.0242262883825621</v>
      </c>
      <c r="F19" s="17">
        <v>44.309170337072018</v>
      </c>
      <c r="G19" s="17">
        <v>11.070759823451851</v>
      </c>
      <c r="H19" s="17">
        <v>0.66304641877969417</v>
      </c>
      <c r="I19" s="17">
        <v>15.081483229354516</v>
      </c>
      <c r="J19" s="17">
        <v>8.371888527826794</v>
      </c>
      <c r="K19" s="17">
        <v>1.3323145145271549</v>
      </c>
      <c r="L19" s="17">
        <v>100</v>
      </c>
    </row>
    <row r="20" spans="1:12" s="11" customFormat="1" ht="15" customHeight="1">
      <c r="A20" s="18" t="s">
        <v>12</v>
      </c>
      <c r="B20" s="19">
        <v>3.3268520866796298</v>
      </c>
      <c r="C20" s="19">
        <v>12.517823428297687</v>
      </c>
      <c r="D20" s="19">
        <v>3.1264030959694162</v>
      </c>
      <c r="E20" s="19">
        <v>1.0896008867096871</v>
      </c>
      <c r="F20" s="19">
        <v>47.890589041996613</v>
      </c>
      <c r="G20" s="19">
        <v>12.308920637604382</v>
      </c>
      <c r="H20" s="19" t="s">
        <v>41</v>
      </c>
      <c r="I20" s="19">
        <v>9.8193704736945921</v>
      </c>
      <c r="J20" s="19">
        <v>8.7806802491053091</v>
      </c>
      <c r="K20" s="19" t="s">
        <v>41</v>
      </c>
      <c r="L20" s="19">
        <v>100</v>
      </c>
    </row>
    <row r="21" spans="1:12" s="11" customFormat="1" ht="15" customHeight="1">
      <c r="A21" s="16" t="s">
        <v>13</v>
      </c>
      <c r="B21" s="17">
        <v>0.87669565814015216</v>
      </c>
      <c r="C21" s="17">
        <v>3.2193355132610262</v>
      </c>
      <c r="D21" s="17">
        <v>1.6822969047073071</v>
      </c>
      <c r="E21" s="17">
        <v>0.36851731814726607</v>
      </c>
      <c r="F21" s="17">
        <v>54.471364525197664</v>
      </c>
      <c r="G21" s="17">
        <v>10.211549885255877</v>
      </c>
      <c r="H21" s="17">
        <v>0.71175662329080003</v>
      </c>
      <c r="I21" s="17">
        <v>17.029300828216037</v>
      </c>
      <c r="J21" s="17">
        <v>10.327693327146239</v>
      </c>
      <c r="K21" s="17">
        <v>1.101489416637627</v>
      </c>
      <c r="L21" s="17">
        <v>100</v>
      </c>
    </row>
    <row r="22" spans="1:12" s="11" customFormat="1" ht="15" customHeight="1">
      <c r="A22" s="18" t="s">
        <v>14</v>
      </c>
      <c r="B22" s="19">
        <v>1.1711074878648751</v>
      </c>
      <c r="C22" s="19">
        <v>5.6825901034518855</v>
      </c>
      <c r="D22" s="19">
        <v>1.220532606375597</v>
      </c>
      <c r="E22" s="19">
        <v>0.65429442599907306</v>
      </c>
      <c r="F22" s="19">
        <v>59.367358483062759</v>
      </c>
      <c r="G22" s="19">
        <v>8.4918683912164497</v>
      </c>
      <c r="H22" s="19" t="s">
        <v>41</v>
      </c>
      <c r="I22" s="19">
        <v>14.949434613976836</v>
      </c>
      <c r="J22" s="19">
        <v>7.242524755167115</v>
      </c>
      <c r="K22" s="19">
        <v>0.85532237107470022</v>
      </c>
      <c r="L22" s="19">
        <v>100</v>
      </c>
    </row>
    <row r="23" spans="1:12" s="11" customFormat="1" ht="15" customHeight="1">
      <c r="A23" s="16" t="s">
        <v>15</v>
      </c>
      <c r="B23" s="17">
        <v>2.7368262810081889</v>
      </c>
      <c r="C23" s="17">
        <v>8.9574585220081708</v>
      </c>
      <c r="D23" s="17">
        <v>2.4287166318942921</v>
      </c>
      <c r="E23" s="17">
        <v>0.81991024867495932</v>
      </c>
      <c r="F23" s="17">
        <v>48.423663633648836</v>
      </c>
      <c r="G23" s="17">
        <v>12.846411741483138</v>
      </c>
      <c r="H23" s="17">
        <v>0.62102716308209871</v>
      </c>
      <c r="I23" s="17">
        <v>12.223962533866668</v>
      </c>
      <c r="J23" s="17">
        <v>9.639430450849062</v>
      </c>
      <c r="K23" s="17">
        <v>1.3025927934845984</v>
      </c>
      <c r="L23" s="17">
        <v>100</v>
      </c>
    </row>
    <row r="24" spans="1:12" s="11" customFormat="1" ht="15" customHeight="1">
      <c r="A24" s="18" t="s">
        <v>16</v>
      </c>
      <c r="B24" s="19">
        <v>1.0170102984667659</v>
      </c>
      <c r="C24" s="19">
        <v>3.5065125741972021</v>
      </c>
      <c r="D24" s="19">
        <v>1.3098978543113029</v>
      </c>
      <c r="E24" s="19">
        <v>0.43920548692241546</v>
      </c>
      <c r="F24" s="19">
        <v>59.072760450531703</v>
      </c>
      <c r="G24" s="19">
        <v>8.2343268242548806</v>
      </c>
      <c r="H24" s="19">
        <v>0.82278666862428429</v>
      </c>
      <c r="I24" s="20">
        <v>16.918514168257232</v>
      </c>
      <c r="J24" s="20">
        <v>7.8969733833924121</v>
      </c>
      <c r="K24" s="19">
        <v>0.78243178052310358</v>
      </c>
      <c r="L24" s="20">
        <v>100</v>
      </c>
    </row>
    <row r="25" spans="1:12" s="24" customFormat="1" ht="15" customHeight="1" thickBot="1">
      <c r="A25" s="21" t="s">
        <v>0</v>
      </c>
      <c r="B25" s="22">
        <v>3.2795208418286688</v>
      </c>
      <c r="C25" s="22">
        <v>9.9292773643971337</v>
      </c>
      <c r="D25" s="765">
        <v>2.9663041857766519</v>
      </c>
      <c r="E25" s="765">
        <v>0.7862657176307507</v>
      </c>
      <c r="F25" s="765">
        <v>44.132159838071267</v>
      </c>
      <c r="G25" s="22">
        <v>11.268144120041441</v>
      </c>
      <c r="H25" s="22">
        <v>0.63626067804238429</v>
      </c>
      <c r="I25" s="23">
        <v>14.670768964292533</v>
      </c>
      <c r="J25" s="23">
        <v>10.986909683269459</v>
      </c>
      <c r="K25" s="22">
        <v>1.3443841100283671</v>
      </c>
      <c r="L25" s="22">
        <v>100</v>
      </c>
    </row>
    <row r="26" spans="1:12" s="25" customFormat="1" ht="15" customHeight="1">
      <c r="A26" s="48" t="s">
        <v>29</v>
      </c>
      <c r="B26" s="46">
        <v>8.5041889034707996</v>
      </c>
      <c r="C26" s="46">
        <v>14.714532713680001</v>
      </c>
      <c r="D26" s="47">
        <v>39.568482099260997</v>
      </c>
      <c r="E26" s="47"/>
      <c r="F26" s="47"/>
      <c r="G26" s="46">
        <v>4.7126688305288997</v>
      </c>
      <c r="H26" s="46">
        <v>7.5575248291715997</v>
      </c>
      <c r="I26" s="46">
        <v>15.791983897345</v>
      </c>
      <c r="J26" s="46">
        <v>11.373811674840001</v>
      </c>
      <c r="K26" s="46">
        <v>1.0017483635775</v>
      </c>
      <c r="L26" s="49">
        <v>100</v>
      </c>
    </row>
    <row r="27" spans="1:12" s="25" customFormat="1" ht="12.75" customHeight="1">
      <c r="A27" s="26"/>
    </row>
    <row r="28" spans="1:12" s="25" customFormat="1" ht="12.75" customHeight="1">
      <c r="A28" s="26"/>
    </row>
    <row r="29" spans="1:12" s="25" customFormat="1" ht="12.75" customHeight="1">
      <c r="A29" s="27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</sheetData>
  <mergeCells count="4">
    <mergeCell ref="L6:L8"/>
    <mergeCell ref="G6:G7"/>
    <mergeCell ref="C6:C7"/>
    <mergeCell ref="B6:B7"/>
  </mergeCells>
  <phoneticPr fontId="8" type="noConversion"/>
  <conditionalFormatting sqref="C26:K26">
    <cfRule type="expression" dxfId="119" priority="13" stopIfTrue="1">
      <formula>#REF!=1</formula>
    </cfRule>
  </conditionalFormatting>
  <conditionalFormatting sqref="B26:L26">
    <cfRule type="expression" dxfId="118" priority="17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&amp;C&amp;8-5-</oddHeader>
    <oddFooter>&amp;C&amp;8Statistische Ämter des Bundes und der Länder, Internationale Bildungsindikatoren, 2016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workbookViewId="0">
      <pane xSplit="1" ySplit="8" topLeftCell="E9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11.42578125" defaultRowHeight="12.75"/>
  <cols>
    <col min="1" max="1" width="24" style="617" customWidth="1"/>
    <col min="2" max="9" width="13.7109375" style="617" customWidth="1"/>
    <col min="10" max="16384" width="11.42578125" style="617"/>
  </cols>
  <sheetData>
    <row r="1" spans="1:9" ht="12.75" customHeight="1">
      <c r="A1" s="697" t="s">
        <v>396</v>
      </c>
    </row>
    <row r="2" spans="1:9" ht="12.75" customHeight="1">
      <c r="I2" s="30"/>
    </row>
    <row r="3" spans="1:9" s="627" customFormat="1" ht="15.75" customHeight="1">
      <c r="A3" s="629" t="s">
        <v>347</v>
      </c>
    </row>
    <row r="4" spans="1:9" s="627" customFormat="1" ht="15" customHeight="1">
      <c r="A4" s="628" t="s">
        <v>346</v>
      </c>
    </row>
    <row r="5" spans="1:9" s="627" customFormat="1" ht="15" customHeight="1">
      <c r="A5" s="628" t="s">
        <v>345</v>
      </c>
    </row>
    <row r="6" spans="1:9">
      <c r="A6" s="607"/>
      <c r="B6" s="626"/>
      <c r="C6" s="626"/>
      <c r="D6" s="626"/>
      <c r="E6" s="626"/>
      <c r="F6" s="626"/>
      <c r="G6" s="626"/>
      <c r="H6" s="626"/>
      <c r="I6" s="626"/>
    </row>
    <row r="7" spans="1:9" ht="51">
      <c r="A7" s="607"/>
      <c r="B7" s="606" t="s">
        <v>344</v>
      </c>
      <c r="C7" s="606" t="s">
        <v>127</v>
      </c>
      <c r="D7" s="606"/>
      <c r="E7" s="606"/>
      <c r="F7" s="625" t="s">
        <v>169</v>
      </c>
      <c r="G7" s="606" t="s">
        <v>24</v>
      </c>
      <c r="H7" s="606"/>
      <c r="I7" s="606"/>
    </row>
    <row r="8" spans="1:9">
      <c r="A8" s="605" t="s">
        <v>17</v>
      </c>
      <c r="B8" s="604" t="s">
        <v>124</v>
      </c>
      <c r="C8" s="604" t="s">
        <v>18</v>
      </c>
      <c r="D8" s="604" t="s">
        <v>102</v>
      </c>
      <c r="E8" s="604" t="s">
        <v>75</v>
      </c>
      <c r="F8" s="624" t="s">
        <v>26</v>
      </c>
      <c r="G8" s="604" t="s">
        <v>54</v>
      </c>
      <c r="H8" s="604" t="s">
        <v>343</v>
      </c>
      <c r="I8" s="604" t="s">
        <v>75</v>
      </c>
    </row>
    <row r="9" spans="1:9" ht="15" customHeight="1">
      <c r="A9" s="622" t="s">
        <v>2</v>
      </c>
      <c r="B9" s="168">
        <v>15.602660116230304</v>
      </c>
      <c r="C9" s="168">
        <v>13.454051606354277</v>
      </c>
      <c r="D9" s="168">
        <v>12.93473468137217</v>
      </c>
      <c r="E9" s="168">
        <v>13.291310487468182</v>
      </c>
      <c r="F9" s="168">
        <v>13.37837199009839</v>
      </c>
      <c r="G9" s="168">
        <v>16.088368580060422</v>
      </c>
      <c r="H9" s="168">
        <v>9.51986337905978</v>
      </c>
      <c r="I9" s="168">
        <v>9.5200817103855719</v>
      </c>
    </row>
    <row r="10" spans="1:9" ht="15" customHeight="1">
      <c r="A10" s="621" t="s">
        <v>1</v>
      </c>
      <c r="B10" s="166">
        <v>15.54784604519774</v>
      </c>
      <c r="C10" s="166">
        <v>13.165969071877965</v>
      </c>
      <c r="D10" s="166">
        <v>12.782064335556061</v>
      </c>
      <c r="E10" s="166">
        <v>13.059311145444948</v>
      </c>
      <c r="F10" s="166">
        <v>12.113910618384416</v>
      </c>
      <c r="G10" s="166">
        <v>12.031095406360423</v>
      </c>
      <c r="H10" s="166">
        <v>10.254612060642369</v>
      </c>
      <c r="I10" s="166">
        <v>10.255226022655901</v>
      </c>
    </row>
    <row r="11" spans="1:9" ht="15" customHeight="1">
      <c r="A11" s="622" t="s">
        <v>3</v>
      </c>
      <c r="B11" s="168">
        <v>16.139191612636225</v>
      </c>
      <c r="C11" s="168">
        <v>12.251594838481939</v>
      </c>
      <c r="D11" s="168">
        <v>13.133855023844511</v>
      </c>
      <c r="E11" s="168">
        <v>12.495808101746738</v>
      </c>
      <c r="F11" s="168">
        <v>12.292558227101155</v>
      </c>
      <c r="G11" s="168">
        <v>0</v>
      </c>
      <c r="H11" s="168">
        <v>10.862396249480836</v>
      </c>
      <c r="I11" s="168">
        <v>10.862396249480836</v>
      </c>
    </row>
    <row r="12" spans="1:9" ht="15" customHeight="1">
      <c r="A12" s="621" t="s">
        <v>4</v>
      </c>
      <c r="B12" s="166">
        <v>16.758896609812592</v>
      </c>
      <c r="C12" s="166">
        <v>12.539784447280875</v>
      </c>
      <c r="D12" s="166">
        <v>12.032716403786202</v>
      </c>
      <c r="E12" s="166">
        <v>12.409912331441793</v>
      </c>
      <c r="F12" s="166">
        <v>12.544572753830911</v>
      </c>
      <c r="G12" s="166">
        <v>0</v>
      </c>
      <c r="H12" s="166">
        <v>13.279367237324998</v>
      </c>
      <c r="I12" s="166">
        <v>13.279367237324998</v>
      </c>
    </row>
    <row r="13" spans="1:9" ht="15" customHeight="1">
      <c r="A13" s="622" t="s">
        <v>5</v>
      </c>
      <c r="B13" s="168">
        <v>14.901536312849162</v>
      </c>
      <c r="C13" s="168">
        <v>13.127649783409479</v>
      </c>
      <c r="D13" s="168">
        <v>13.794962298506627</v>
      </c>
      <c r="E13" s="168">
        <v>13.345505764555776</v>
      </c>
      <c r="F13" s="168">
        <v>13.636794847415402</v>
      </c>
      <c r="G13" s="168">
        <v>0</v>
      </c>
      <c r="H13" s="168">
        <v>12.2630014858841</v>
      </c>
      <c r="I13" s="168">
        <v>12.2630014858841</v>
      </c>
    </row>
    <row r="14" spans="1:9" ht="15" customHeight="1">
      <c r="A14" s="621" t="s">
        <v>6</v>
      </c>
      <c r="B14" s="166">
        <v>13</v>
      </c>
      <c r="C14" s="166">
        <v>12.569547076780587</v>
      </c>
      <c r="D14" s="166">
        <v>12.901485313516318</v>
      </c>
      <c r="E14" s="166">
        <v>12.677103643515489</v>
      </c>
      <c r="F14" s="166">
        <v>13.623623422019763</v>
      </c>
      <c r="G14" s="166">
        <v>0</v>
      </c>
      <c r="H14" s="166">
        <v>11.236632136050527</v>
      </c>
      <c r="I14" s="166">
        <v>11.236632136050527</v>
      </c>
    </row>
    <row r="15" spans="1:9" ht="15" customHeight="1">
      <c r="A15" s="622" t="s">
        <v>7</v>
      </c>
      <c r="B15" s="168">
        <v>15.076196349158423</v>
      </c>
      <c r="C15" s="168">
        <v>13.477310447090847</v>
      </c>
      <c r="D15" s="168">
        <v>12.60061085123408</v>
      </c>
      <c r="E15" s="168">
        <v>13.197533509207885</v>
      </c>
      <c r="F15" s="168">
        <v>13.059792807368241</v>
      </c>
      <c r="G15" s="168">
        <v>0</v>
      </c>
      <c r="H15" s="168">
        <v>14.182838636932338</v>
      </c>
      <c r="I15" s="168">
        <v>14.182838636932338</v>
      </c>
    </row>
    <row r="16" spans="1:9" ht="15" customHeight="1">
      <c r="A16" s="621" t="s">
        <v>8</v>
      </c>
      <c r="B16" s="166">
        <v>16.426794258373207</v>
      </c>
      <c r="C16" s="166">
        <v>13.14452055137005</v>
      </c>
      <c r="D16" s="166">
        <v>14.617366799170943</v>
      </c>
      <c r="E16" s="166">
        <v>13.475254097108163</v>
      </c>
      <c r="F16" s="166">
        <v>14.495164282919953</v>
      </c>
      <c r="G16" s="623">
        <v>0</v>
      </c>
      <c r="H16" s="623">
        <v>8.5067677807275803</v>
      </c>
      <c r="I16" s="166">
        <v>8.5067677807275803</v>
      </c>
    </row>
    <row r="17" spans="1:9" ht="15" customHeight="1">
      <c r="A17" s="622" t="s">
        <v>9</v>
      </c>
      <c r="B17" s="168">
        <v>15.269098381710762</v>
      </c>
      <c r="C17" s="168">
        <v>13.287638810248895</v>
      </c>
      <c r="D17" s="168">
        <v>13.146798269799355</v>
      </c>
      <c r="E17" s="168">
        <v>13.2483912608001</v>
      </c>
      <c r="F17" s="168">
        <v>13.928477692422751</v>
      </c>
      <c r="G17" s="168">
        <v>0</v>
      </c>
      <c r="H17" s="168">
        <v>10.06135891339949</v>
      </c>
      <c r="I17" s="168">
        <v>10.06135891339949</v>
      </c>
    </row>
    <row r="18" spans="1:9" ht="15" customHeight="1">
      <c r="A18" s="621" t="s">
        <v>10</v>
      </c>
      <c r="B18" s="166">
        <v>15.990185709014881</v>
      </c>
      <c r="C18" s="166">
        <v>14.241419234517419</v>
      </c>
      <c r="D18" s="166">
        <v>13.810861857917413</v>
      </c>
      <c r="E18" s="166">
        <v>14.101150612275999</v>
      </c>
      <c r="F18" s="166">
        <v>14.8380450936857</v>
      </c>
      <c r="G18" s="166">
        <v>10.750210970464135</v>
      </c>
      <c r="H18" s="166">
        <v>14.040485902620251</v>
      </c>
      <c r="I18" s="166">
        <v>14.039674844019014</v>
      </c>
    </row>
    <row r="19" spans="1:9" ht="15" customHeight="1">
      <c r="A19" s="622" t="s">
        <v>11</v>
      </c>
      <c r="B19" s="168">
        <v>14.534173995973296</v>
      </c>
      <c r="C19" s="168">
        <v>14.63936031581005</v>
      </c>
      <c r="D19" s="168">
        <v>12.91942281380808</v>
      </c>
      <c r="E19" s="168">
        <v>14.138711403455504</v>
      </c>
      <c r="F19" s="168">
        <v>12.547902245437657</v>
      </c>
      <c r="G19" s="168">
        <v>24.645683453237414</v>
      </c>
      <c r="H19" s="168">
        <v>14.431985388479649</v>
      </c>
      <c r="I19" s="168">
        <v>14.432769168800624</v>
      </c>
    </row>
    <row r="20" spans="1:9" ht="15" customHeight="1">
      <c r="A20" s="621" t="s">
        <v>12</v>
      </c>
      <c r="B20" s="166">
        <v>14.382339126350399</v>
      </c>
      <c r="C20" s="166">
        <v>13.839519637357679</v>
      </c>
      <c r="D20" s="166">
        <v>13.728772596155157</v>
      </c>
      <c r="E20" s="166">
        <v>13.798542882387839</v>
      </c>
      <c r="F20" s="166">
        <v>13.666520958800783</v>
      </c>
      <c r="G20" s="166">
        <v>33.511627906976742</v>
      </c>
      <c r="H20" s="166">
        <v>9.933384788609068</v>
      </c>
      <c r="I20" s="166">
        <v>9.9447091221478026</v>
      </c>
    </row>
    <row r="21" spans="1:9" ht="15" customHeight="1">
      <c r="A21" s="622" t="s">
        <v>13</v>
      </c>
      <c r="B21" s="168">
        <v>15.270919540229885</v>
      </c>
      <c r="C21" s="168">
        <v>12.541467858568991</v>
      </c>
      <c r="D21" s="168">
        <v>11.07517202348602</v>
      </c>
      <c r="E21" s="168">
        <v>12.141414821311473</v>
      </c>
      <c r="F21" s="168">
        <v>13.048449645740188</v>
      </c>
      <c r="G21" s="168">
        <v>0</v>
      </c>
      <c r="H21" s="168">
        <v>8.3478677247533781</v>
      </c>
      <c r="I21" s="168">
        <v>8.3478677247533781</v>
      </c>
    </row>
    <row r="22" spans="1:9" ht="15" customHeight="1">
      <c r="A22" s="621" t="s">
        <v>14</v>
      </c>
      <c r="B22" s="166">
        <v>13.602248077302308</v>
      </c>
      <c r="C22" s="166">
        <v>11.144713526284702</v>
      </c>
      <c r="D22" s="166">
        <v>11.95029209493153</v>
      </c>
      <c r="E22" s="166">
        <v>11.343407975588091</v>
      </c>
      <c r="F22" s="166">
        <v>11.513081126776902</v>
      </c>
      <c r="G22" s="166">
        <v>0</v>
      </c>
      <c r="H22" s="166">
        <v>10.425510155632415</v>
      </c>
      <c r="I22" s="166">
        <v>10.425510155632415</v>
      </c>
    </row>
    <row r="23" spans="1:9" ht="15" customHeight="1">
      <c r="A23" s="622" t="s">
        <v>15</v>
      </c>
      <c r="B23" s="168">
        <v>16.636571802420672</v>
      </c>
      <c r="C23" s="168">
        <v>14.362074071644248</v>
      </c>
      <c r="D23" s="168">
        <v>15.039302415567919</v>
      </c>
      <c r="E23" s="168">
        <v>14.556690201889724</v>
      </c>
      <c r="F23" s="168">
        <v>14.073248021555278</v>
      </c>
      <c r="G23" s="168">
        <v>0</v>
      </c>
      <c r="H23" s="168">
        <v>11.209175217924473</v>
      </c>
      <c r="I23" s="168">
        <v>11.209175217924473</v>
      </c>
    </row>
    <row r="24" spans="1:9" ht="15" customHeight="1">
      <c r="A24" s="621" t="s">
        <v>16</v>
      </c>
      <c r="B24" s="166">
        <v>13.617118914604948</v>
      </c>
      <c r="C24" s="166">
        <v>10.528714742252419</v>
      </c>
      <c r="D24" s="166">
        <v>9.8677992056354569</v>
      </c>
      <c r="E24" s="166">
        <v>10.352619679995035</v>
      </c>
      <c r="F24" s="166">
        <v>10.405141556581052</v>
      </c>
      <c r="G24" s="166">
        <v>0</v>
      </c>
      <c r="H24" s="166">
        <v>8.8601327251526154</v>
      </c>
      <c r="I24" s="166">
        <v>8.8601327251526154</v>
      </c>
    </row>
    <row r="25" spans="1:9" ht="15" customHeight="1">
      <c r="A25" s="620" t="s">
        <v>0</v>
      </c>
      <c r="B25" s="472">
        <v>15.439602424020519</v>
      </c>
      <c r="C25" s="472">
        <v>13.386788474304995</v>
      </c>
      <c r="D25" s="472">
        <v>13.06021791814646</v>
      </c>
      <c r="E25" s="472">
        <v>13.28945482581565</v>
      </c>
      <c r="F25" s="472">
        <v>13.336368147310754</v>
      </c>
      <c r="G25" s="472">
        <v>13.119573740332633</v>
      </c>
      <c r="H25" s="472">
        <v>11.30608262702922</v>
      </c>
      <c r="I25" s="472">
        <v>11.306297430593338</v>
      </c>
    </row>
    <row r="26" spans="1:9" ht="3.95" customHeight="1">
      <c r="A26" s="358"/>
      <c r="B26" s="357"/>
      <c r="C26" s="357"/>
      <c r="D26" s="357"/>
      <c r="E26" s="358"/>
      <c r="F26" s="357"/>
      <c r="G26" s="357"/>
      <c r="H26" s="357"/>
      <c r="I26" s="357"/>
    </row>
    <row r="27" spans="1:9" ht="15" customHeight="1">
      <c r="A27" s="474" t="s">
        <v>133</v>
      </c>
      <c r="B27" s="472"/>
      <c r="C27" s="472"/>
      <c r="D27" s="472"/>
      <c r="E27" s="472"/>
      <c r="F27" s="472"/>
      <c r="G27" s="472"/>
      <c r="H27" s="472"/>
      <c r="I27" s="472"/>
    </row>
    <row r="28" spans="1:9" ht="25.5" customHeight="1">
      <c r="A28" s="353" t="s">
        <v>149</v>
      </c>
      <c r="B28" s="773">
        <v>15.439602424020519</v>
      </c>
      <c r="C28" s="773">
        <v>13.386788474304995</v>
      </c>
      <c r="D28" s="773">
        <v>13.06021791814646</v>
      </c>
      <c r="E28" s="773">
        <v>13.28945482581565</v>
      </c>
      <c r="F28" s="773">
        <v>13.336368147310754</v>
      </c>
      <c r="G28" s="773">
        <v>13.119573740332633</v>
      </c>
      <c r="H28" s="773">
        <v>11.815298847032432</v>
      </c>
      <c r="I28" s="773">
        <v>11.816852828289063</v>
      </c>
    </row>
    <row r="29" spans="1:9" ht="15" customHeight="1">
      <c r="A29" s="620" t="s">
        <v>29</v>
      </c>
      <c r="B29" s="619">
        <v>15.082395945960895</v>
      </c>
      <c r="C29" s="619">
        <v>13.024417915431252</v>
      </c>
      <c r="D29" s="619">
        <v>13.33872155506733</v>
      </c>
      <c r="E29" s="619">
        <v>13.296463119838657</v>
      </c>
      <c r="F29" s="619" t="s">
        <v>45</v>
      </c>
      <c r="G29" s="619" t="s">
        <v>45</v>
      </c>
      <c r="H29" s="619">
        <v>16.75062588967312</v>
      </c>
      <c r="I29" s="619">
        <v>17.236632204243701</v>
      </c>
    </row>
    <row r="30" spans="1:9" ht="12.75" customHeight="1">
      <c r="B30" s="154"/>
      <c r="C30" s="154"/>
      <c r="D30" s="154"/>
      <c r="E30" s="154"/>
      <c r="F30" s="154"/>
      <c r="G30" s="154"/>
      <c r="H30" s="154"/>
      <c r="I30" s="154"/>
    </row>
    <row r="31" spans="1:9" ht="12.75" customHeight="1">
      <c r="B31" s="154"/>
      <c r="C31" s="154"/>
      <c r="D31" s="154"/>
      <c r="E31" s="154"/>
      <c r="F31" s="154"/>
      <c r="G31" s="154"/>
      <c r="H31" s="154"/>
      <c r="I31" s="154"/>
    </row>
    <row r="32" spans="1:9">
      <c r="A32" s="618" t="s">
        <v>131</v>
      </c>
      <c r="B32" s="156"/>
      <c r="C32" s="156"/>
      <c r="D32" s="156"/>
      <c r="E32" s="156"/>
      <c r="F32" s="156"/>
      <c r="G32" s="156"/>
      <c r="H32" s="156"/>
      <c r="I32" s="156"/>
    </row>
  </sheetData>
  <conditionalFormatting sqref="B26:D26 F26:I26">
    <cfRule type="expression" dxfId="4" priority="1" stopIfTrue="1">
      <formula>#REF!=1</formula>
    </cfRule>
  </conditionalFormatting>
  <conditionalFormatting sqref="B29:I29">
    <cfRule type="expression" dxfId="3" priority="2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&amp;C&amp;8-41-</oddHeader>
    <oddFooter>&amp;C&amp;8Statistische Ämter des Bundes und der Länder, Internationale Bildungsindikatoren, 2016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zoomScaleNormal="100" workbookViewId="0">
      <pane xSplit="1" ySplit="7" topLeftCell="B8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8.7109375" defaultRowHeight="12.75"/>
  <cols>
    <col min="1" max="1" width="24" style="630" customWidth="1"/>
    <col min="2" max="2" width="9.7109375" style="632" customWidth="1"/>
    <col min="3" max="6" width="9.7109375" style="630" customWidth="1"/>
    <col min="7" max="7" width="9.7109375" style="632" customWidth="1"/>
    <col min="8" max="8" width="9.7109375" style="630" customWidth="1"/>
    <col min="9" max="10" width="9.7109375" style="631" customWidth="1"/>
    <col min="11" max="11" width="9.7109375" style="630" customWidth="1"/>
    <col min="12" max="16" width="9.7109375" style="630" hidden="1" customWidth="1"/>
    <col min="17" max="16384" width="8.7109375" style="132"/>
  </cols>
  <sheetData>
    <row r="1" spans="1:16">
      <c r="A1" s="697" t="s">
        <v>396</v>
      </c>
      <c r="K1" s="640"/>
      <c r="L1" s="640"/>
      <c r="M1" s="640"/>
      <c r="N1" s="640"/>
      <c r="O1" s="640"/>
      <c r="P1" s="640"/>
    </row>
    <row r="2" spans="1:16">
      <c r="K2" s="640"/>
      <c r="L2" s="640"/>
      <c r="M2" s="640"/>
      <c r="N2" s="640"/>
      <c r="O2" s="640"/>
      <c r="P2" s="640"/>
    </row>
    <row r="3" spans="1:16" ht="15.75">
      <c r="A3" s="639" t="s">
        <v>357</v>
      </c>
      <c r="B3" s="94"/>
      <c r="C3" s="94"/>
      <c r="D3" s="94"/>
      <c r="E3" s="94"/>
      <c r="F3" s="94"/>
      <c r="G3" s="94"/>
      <c r="H3" s="94"/>
      <c r="I3" s="94"/>
      <c r="J3" s="94"/>
      <c r="K3" s="132"/>
      <c r="L3" s="132"/>
      <c r="M3" s="132"/>
      <c r="N3" s="132"/>
      <c r="O3" s="132"/>
      <c r="P3" s="132"/>
    </row>
    <row r="4" spans="1:16" ht="15" customHeight="1">
      <c r="A4" s="638" t="s">
        <v>356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>
      <c r="A5" s="637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s="111" customFormat="1" ht="12.75" customHeight="1">
      <c r="A6" s="636"/>
      <c r="B6" s="126" t="s">
        <v>355</v>
      </c>
      <c r="C6" s="126"/>
      <c r="D6" s="126"/>
      <c r="E6" s="126"/>
      <c r="F6" s="126"/>
      <c r="G6" s="126" t="s">
        <v>354</v>
      </c>
      <c r="H6" s="126"/>
      <c r="I6" s="126"/>
      <c r="J6" s="126"/>
      <c r="K6" s="126"/>
      <c r="L6" s="126" t="s">
        <v>353</v>
      </c>
      <c r="M6" s="126"/>
      <c r="N6" s="126"/>
      <c r="O6" s="126"/>
      <c r="P6" s="126"/>
    </row>
    <row r="7" spans="1:16" ht="25.5" customHeight="1">
      <c r="A7" s="636" t="s">
        <v>17</v>
      </c>
      <c r="B7" s="124" t="s">
        <v>352</v>
      </c>
      <c r="C7" s="124" t="s">
        <v>351</v>
      </c>
      <c r="D7" s="124" t="s">
        <v>350</v>
      </c>
      <c r="E7" s="124" t="s">
        <v>349</v>
      </c>
      <c r="F7" s="124" t="s">
        <v>348</v>
      </c>
      <c r="G7" s="124" t="s">
        <v>352</v>
      </c>
      <c r="H7" s="124" t="s">
        <v>351</v>
      </c>
      <c r="I7" s="124" t="s">
        <v>350</v>
      </c>
      <c r="J7" s="124" t="s">
        <v>349</v>
      </c>
      <c r="K7" s="124" t="s">
        <v>348</v>
      </c>
      <c r="L7" s="124" t="s">
        <v>352</v>
      </c>
      <c r="M7" s="124" t="s">
        <v>351</v>
      </c>
      <c r="N7" s="124" t="s">
        <v>350</v>
      </c>
      <c r="O7" s="124" t="s">
        <v>349</v>
      </c>
      <c r="P7" s="124" t="s">
        <v>348</v>
      </c>
    </row>
    <row r="8" spans="1:16" ht="15" customHeight="1">
      <c r="A8" s="363" t="s">
        <v>2</v>
      </c>
      <c r="B8" s="201">
        <v>10.343279899557814</v>
      </c>
      <c r="C8" s="201">
        <v>24.207760959219556</v>
      </c>
      <c r="D8" s="201">
        <v>23.224250042939648</v>
      </c>
      <c r="E8" s="201">
        <v>26.453489120501605</v>
      </c>
      <c r="F8" s="201">
        <v>15.771219977781373</v>
      </c>
      <c r="G8" s="201">
        <v>9.2181927922325677</v>
      </c>
      <c r="H8" s="201">
        <v>24.37575170791672</v>
      </c>
      <c r="I8" s="201">
        <v>23.485539947984737</v>
      </c>
      <c r="J8" s="201">
        <v>27.761247164613234</v>
      </c>
      <c r="K8" s="201">
        <v>15.159268387252729</v>
      </c>
      <c r="L8" s="201">
        <v>5.2397298094739906</v>
      </c>
      <c r="M8" s="201">
        <v>24.003079721198052</v>
      </c>
      <c r="N8" s="201">
        <v>28.670656887543032</v>
      </c>
      <c r="O8" s="201">
        <v>28.770055230311776</v>
      </c>
      <c r="P8" s="201">
        <v>13.316478351473137</v>
      </c>
    </row>
    <row r="9" spans="1:16" ht="15" customHeight="1">
      <c r="A9" s="361" t="s">
        <v>1</v>
      </c>
      <c r="B9" s="635">
        <v>8.1057638032935913</v>
      </c>
      <c r="C9" s="634">
        <v>19.522428814807672</v>
      </c>
      <c r="D9" s="634">
        <v>25.130038100064201</v>
      </c>
      <c r="E9" s="634">
        <v>31.272590811195535</v>
      </c>
      <c r="F9" s="634">
        <v>15.969178470639021</v>
      </c>
      <c r="G9" s="634">
        <v>8.0654596430789347</v>
      </c>
      <c r="H9" s="634">
        <v>21.5037741039528</v>
      </c>
      <c r="I9" s="634">
        <v>22.714230857034153</v>
      </c>
      <c r="J9" s="634">
        <v>31.776772317009776</v>
      </c>
      <c r="K9" s="634">
        <v>15.939763078924329</v>
      </c>
      <c r="L9" s="634">
        <v>6.0550774894563668</v>
      </c>
      <c r="M9" s="634">
        <v>24.620796778073061</v>
      </c>
      <c r="N9" s="634">
        <v>27.99502607655554</v>
      </c>
      <c r="O9" s="634">
        <v>29.621863917836382</v>
      </c>
      <c r="P9" s="634">
        <v>11.707235738078642</v>
      </c>
    </row>
    <row r="10" spans="1:16" ht="15" customHeight="1">
      <c r="A10" s="363" t="s">
        <v>3</v>
      </c>
      <c r="B10" s="201">
        <v>3.4050965656672307</v>
      </c>
      <c r="C10" s="201">
        <v>14.473858286378091</v>
      </c>
      <c r="D10" s="201">
        <v>30.165401607789676</v>
      </c>
      <c r="E10" s="201">
        <v>32.816078651629468</v>
      </c>
      <c r="F10" s="201">
        <v>19.139564888535542</v>
      </c>
      <c r="G10" s="201">
        <v>2.8515518670719344</v>
      </c>
      <c r="H10" s="201">
        <v>13.946998004459854</v>
      </c>
      <c r="I10" s="201">
        <v>26.532955898802165</v>
      </c>
      <c r="J10" s="201">
        <v>37.722747376440701</v>
      </c>
      <c r="K10" s="201">
        <v>18.945746853225348</v>
      </c>
      <c r="L10" s="201">
        <v>2.1743830034886322</v>
      </c>
      <c r="M10" s="201">
        <v>19.057650225126366</v>
      </c>
      <c r="N10" s="201">
        <v>28.817470624175947</v>
      </c>
      <c r="O10" s="201">
        <v>32.459726601874998</v>
      </c>
      <c r="P10" s="201">
        <v>17.490769545334057</v>
      </c>
    </row>
    <row r="11" spans="1:16" ht="15" customHeight="1">
      <c r="A11" s="361" t="s">
        <v>4</v>
      </c>
      <c r="B11" s="634">
        <v>2.5980213438617978</v>
      </c>
      <c r="C11" s="634">
        <v>13.72671429047484</v>
      </c>
      <c r="D11" s="634">
        <v>37.030902406077686</v>
      </c>
      <c r="E11" s="634">
        <v>37.668254706709895</v>
      </c>
      <c r="F11" s="634">
        <v>8.9761072528757868</v>
      </c>
      <c r="G11" s="634">
        <v>2.4733418685006141</v>
      </c>
      <c r="H11" s="634">
        <v>10.680230321209118</v>
      </c>
      <c r="I11" s="634">
        <v>20.520154822050809</v>
      </c>
      <c r="J11" s="634">
        <v>51.883446533934773</v>
      </c>
      <c r="K11" s="634">
        <v>14.442826454304699</v>
      </c>
      <c r="L11" s="634">
        <v>1.7470087567848311</v>
      </c>
      <c r="M11" s="634">
        <v>14.330822507494842</v>
      </c>
      <c r="N11" s="634">
        <v>36.925124163231082</v>
      </c>
      <c r="O11" s="634">
        <v>38.061839778407347</v>
      </c>
      <c r="P11" s="634">
        <v>8.9352047940818959</v>
      </c>
    </row>
    <row r="12" spans="1:16" ht="15" customHeight="1">
      <c r="A12" s="363" t="s">
        <v>5</v>
      </c>
      <c r="B12" s="201">
        <v>6.8123494028090388</v>
      </c>
      <c r="C12" s="201">
        <v>28.503202152983821</v>
      </c>
      <c r="D12" s="201">
        <v>23.628644985372599</v>
      </c>
      <c r="E12" s="201">
        <v>22.973380077012507</v>
      </c>
      <c r="F12" s="201">
        <v>18.082423381822029</v>
      </c>
      <c r="G12" s="201">
        <v>5.9322033665720006</v>
      </c>
      <c r="H12" s="201">
        <v>26.285760954304017</v>
      </c>
      <c r="I12" s="201">
        <v>24.658807357693615</v>
      </c>
      <c r="J12" s="201">
        <v>24.766399858977497</v>
      </c>
      <c r="K12" s="201">
        <v>18.356828462452871</v>
      </c>
      <c r="L12" s="201">
        <v>1.5205337546302069</v>
      </c>
      <c r="M12" s="201">
        <v>16.073242689519521</v>
      </c>
      <c r="N12" s="201">
        <v>29.959309871020519</v>
      </c>
      <c r="O12" s="201">
        <v>24.70017996102888</v>
      </c>
      <c r="P12" s="201">
        <v>27.746733723800865</v>
      </c>
    </row>
    <row r="13" spans="1:16" ht="15" customHeight="1">
      <c r="A13" s="361" t="s">
        <v>6</v>
      </c>
      <c r="B13" s="634">
        <v>8.5252752595275325</v>
      </c>
      <c r="C13" s="634">
        <v>30.829522815515681</v>
      </c>
      <c r="D13" s="634">
        <v>27.318711638731841</v>
      </c>
      <c r="E13" s="634">
        <v>21.424668827280293</v>
      </c>
      <c r="F13" s="634">
        <v>11.90182145894466</v>
      </c>
      <c r="G13" s="634">
        <v>6.7761523391585063</v>
      </c>
      <c r="H13" s="634">
        <v>30.066798563272169</v>
      </c>
      <c r="I13" s="634">
        <v>28.610037683263229</v>
      </c>
      <c r="J13" s="634">
        <v>22.189737724292257</v>
      </c>
      <c r="K13" s="634">
        <v>12.35727369001385</v>
      </c>
      <c r="L13" s="634">
        <v>5.7650571236175221</v>
      </c>
      <c r="M13" s="634">
        <v>26.454983040399021</v>
      </c>
      <c r="N13" s="634">
        <v>25.171577517248796</v>
      </c>
      <c r="O13" s="634">
        <v>24.742655127398596</v>
      </c>
      <c r="P13" s="634">
        <v>17.865727191336049</v>
      </c>
    </row>
    <row r="14" spans="1:16" ht="15" customHeight="1">
      <c r="A14" s="363" t="s">
        <v>7</v>
      </c>
      <c r="B14" s="201">
        <v>7.7895716074273462</v>
      </c>
      <c r="C14" s="201">
        <v>29.60257938949572</v>
      </c>
      <c r="D14" s="201">
        <v>29.567129936716846</v>
      </c>
      <c r="E14" s="201">
        <v>23.82304187805692</v>
      </c>
      <c r="F14" s="201">
        <v>9.2176771883031705</v>
      </c>
      <c r="G14" s="201">
        <v>8.2114080504636604</v>
      </c>
      <c r="H14" s="201">
        <v>23.230556806702953</v>
      </c>
      <c r="I14" s="201">
        <v>24.207428223228277</v>
      </c>
      <c r="J14" s="201">
        <v>29.699709289083714</v>
      </c>
      <c r="K14" s="201">
        <v>14.650897630521401</v>
      </c>
      <c r="L14" s="201">
        <v>5.0115091505716389</v>
      </c>
      <c r="M14" s="201">
        <v>23.517187938219923</v>
      </c>
      <c r="N14" s="201">
        <v>28.70141349926751</v>
      </c>
      <c r="O14" s="201">
        <v>30.196675211371677</v>
      </c>
      <c r="P14" s="201">
        <v>12.573214200569252</v>
      </c>
    </row>
    <row r="15" spans="1:16" ht="15" customHeight="1">
      <c r="A15" s="361" t="s">
        <v>8</v>
      </c>
      <c r="B15" s="634">
        <v>1.9265543843325683</v>
      </c>
      <c r="C15" s="634">
        <v>7.9698524631392749</v>
      </c>
      <c r="D15" s="634">
        <v>39.684727890313951</v>
      </c>
      <c r="E15" s="634">
        <v>45.52331186860043</v>
      </c>
      <c r="F15" s="634">
        <v>4.8955533936137785</v>
      </c>
      <c r="G15" s="634">
        <v>3.3007606819298463</v>
      </c>
      <c r="H15" s="634">
        <v>10.805093675768303</v>
      </c>
      <c r="I15" s="634">
        <v>31.242804545732056</v>
      </c>
      <c r="J15" s="634">
        <v>49.03634833470943</v>
      </c>
      <c r="K15" s="634">
        <v>5.614992761860357</v>
      </c>
      <c r="L15" s="634">
        <v>2.858087786752276</v>
      </c>
      <c r="M15" s="634">
        <v>12.172481761047543</v>
      </c>
      <c r="N15" s="634">
        <v>31.272566292684544</v>
      </c>
      <c r="O15" s="634">
        <v>47.527706915974761</v>
      </c>
      <c r="P15" s="634">
        <v>6.1691572435408615</v>
      </c>
    </row>
    <row r="16" spans="1:16" ht="15" customHeight="1">
      <c r="A16" s="363" t="s">
        <v>9</v>
      </c>
      <c r="B16" s="201">
        <v>9.0025304435392535</v>
      </c>
      <c r="C16" s="201">
        <v>28.753496571698101</v>
      </c>
      <c r="D16" s="201">
        <v>23.632490935624588</v>
      </c>
      <c r="E16" s="201">
        <v>26.615213277860523</v>
      </c>
      <c r="F16" s="201">
        <v>11.996268771277533</v>
      </c>
      <c r="G16" s="201">
        <v>6.9475647114565469</v>
      </c>
      <c r="H16" s="201">
        <v>24.199195266276284</v>
      </c>
      <c r="I16" s="201">
        <v>24.687514185777772</v>
      </c>
      <c r="J16" s="201">
        <v>28.652088210412025</v>
      </c>
      <c r="K16" s="201">
        <v>15.513637626077367</v>
      </c>
      <c r="L16" s="201">
        <v>5.5984064721012095</v>
      </c>
      <c r="M16" s="201">
        <v>22.548626574085148</v>
      </c>
      <c r="N16" s="201">
        <v>25.038397643124881</v>
      </c>
      <c r="O16" s="201">
        <v>32.094907935209868</v>
      </c>
      <c r="P16" s="201">
        <v>14.719661375478903</v>
      </c>
    </row>
    <row r="17" spans="1:16" ht="15" customHeight="1">
      <c r="A17" s="361" t="s">
        <v>10</v>
      </c>
      <c r="B17" s="634">
        <v>10.093960869166322</v>
      </c>
      <c r="C17" s="634">
        <v>25.980255057839084</v>
      </c>
      <c r="D17" s="634">
        <v>24.05269192430255</v>
      </c>
      <c r="E17" s="634">
        <v>24.815100199737973</v>
      </c>
      <c r="F17" s="634">
        <v>15.057991948954061</v>
      </c>
      <c r="G17" s="634">
        <v>7.6201567425884189</v>
      </c>
      <c r="H17" s="634">
        <v>17.83888743753084</v>
      </c>
      <c r="I17" s="634">
        <v>18.980804189638199</v>
      </c>
      <c r="J17" s="634">
        <v>35.607861255670976</v>
      </c>
      <c r="K17" s="634">
        <v>19.952290374571586</v>
      </c>
      <c r="L17" s="634">
        <v>5.1008742001980369</v>
      </c>
      <c r="M17" s="634">
        <v>23.859573912412664</v>
      </c>
      <c r="N17" s="634">
        <v>27.348004536364201</v>
      </c>
      <c r="O17" s="634">
        <v>29.729721583228958</v>
      </c>
      <c r="P17" s="634">
        <v>13.961825767796146</v>
      </c>
    </row>
    <row r="18" spans="1:16" ht="15" customHeight="1">
      <c r="A18" s="363" t="s">
        <v>11</v>
      </c>
      <c r="B18" s="201">
        <v>10.002425766346486</v>
      </c>
      <c r="C18" s="201">
        <v>27.44692161281273</v>
      </c>
      <c r="D18" s="201">
        <v>25.56934034018763</v>
      </c>
      <c r="E18" s="201">
        <v>19.654306720825161</v>
      </c>
      <c r="F18" s="201">
        <v>17.327005559827992</v>
      </c>
      <c r="G18" s="201">
        <v>8.553417129593786</v>
      </c>
      <c r="H18" s="201">
        <v>27.031434713358333</v>
      </c>
      <c r="I18" s="201">
        <v>25.74186381903915</v>
      </c>
      <c r="J18" s="201">
        <v>21.852532508529475</v>
      </c>
      <c r="K18" s="201">
        <v>16.820751829479253</v>
      </c>
      <c r="L18" s="201">
        <v>4.5501098949286929</v>
      </c>
      <c r="M18" s="201">
        <v>21.43830128520792</v>
      </c>
      <c r="N18" s="201">
        <v>27.908423796469368</v>
      </c>
      <c r="O18" s="201">
        <v>32.399845397749175</v>
      </c>
      <c r="P18" s="201">
        <v>13.703319625644838</v>
      </c>
    </row>
    <row r="19" spans="1:16" ht="15" customHeight="1">
      <c r="A19" s="361" t="s">
        <v>12</v>
      </c>
      <c r="B19" s="634">
        <v>11.364728971428999</v>
      </c>
      <c r="C19" s="634">
        <v>31.381082947948236</v>
      </c>
      <c r="D19" s="634">
        <v>23.083363986536792</v>
      </c>
      <c r="E19" s="634">
        <v>17.239895824062884</v>
      </c>
      <c r="F19" s="634">
        <v>16.930928270023085</v>
      </c>
      <c r="G19" s="634">
        <v>6.432624230169556</v>
      </c>
      <c r="H19" s="634">
        <v>22.282422883296888</v>
      </c>
      <c r="I19" s="634">
        <v>25.554259900042766</v>
      </c>
      <c r="J19" s="634">
        <v>30.46981638691809</v>
      </c>
      <c r="K19" s="634">
        <v>15.260876599572695</v>
      </c>
      <c r="L19" s="634">
        <v>4.0336604396711957</v>
      </c>
      <c r="M19" s="634">
        <v>23.753512780411324</v>
      </c>
      <c r="N19" s="634">
        <v>26.368987822848744</v>
      </c>
      <c r="O19" s="634">
        <v>28.869269839027535</v>
      </c>
      <c r="P19" s="634">
        <v>16.974569118041195</v>
      </c>
    </row>
    <row r="20" spans="1:16" ht="15" customHeight="1">
      <c r="A20" s="363" t="s">
        <v>13</v>
      </c>
      <c r="B20" s="201">
        <v>4.5904350621584715</v>
      </c>
      <c r="C20" s="201">
        <v>13.89992588057655</v>
      </c>
      <c r="D20" s="201">
        <v>32.832415757206611</v>
      </c>
      <c r="E20" s="201">
        <v>37.716805445082699</v>
      </c>
      <c r="F20" s="201">
        <v>10.960417854975658</v>
      </c>
      <c r="G20" s="201">
        <v>2.4075317040280186</v>
      </c>
      <c r="H20" s="201">
        <v>9.4511714255856525</v>
      </c>
      <c r="I20" s="201">
        <v>24.109404144160145</v>
      </c>
      <c r="J20" s="201">
        <v>53.438185472493096</v>
      </c>
      <c r="K20" s="201">
        <v>10.593707253733086</v>
      </c>
      <c r="L20" s="201">
        <v>5.6836085599959025</v>
      </c>
      <c r="M20" s="201">
        <v>24.015596132674997</v>
      </c>
      <c r="N20" s="201">
        <v>45.67800940480253</v>
      </c>
      <c r="O20" s="201">
        <v>17.815841295331879</v>
      </c>
      <c r="P20" s="201">
        <v>6.8069446071946924</v>
      </c>
    </row>
    <row r="21" spans="1:16" ht="15" customHeight="1">
      <c r="A21" s="361" t="s">
        <v>14</v>
      </c>
      <c r="B21" s="634">
        <v>3.308015286914253</v>
      </c>
      <c r="C21" s="634">
        <v>9.8213826639280217</v>
      </c>
      <c r="D21" s="634">
        <v>39.027619909309443</v>
      </c>
      <c r="E21" s="634">
        <v>40.082572621459676</v>
      </c>
      <c r="F21" s="634">
        <v>7.7604095183886068</v>
      </c>
      <c r="G21" s="634">
        <v>2.1073931535034984</v>
      </c>
      <c r="H21" s="634">
        <v>7.9363135552629371</v>
      </c>
      <c r="I21" s="634">
        <v>27.073113676353668</v>
      </c>
      <c r="J21" s="634">
        <v>55.405999433781716</v>
      </c>
      <c r="K21" s="634">
        <v>7.4771801810981824</v>
      </c>
      <c r="L21" s="634">
        <v>7.0271824624315098</v>
      </c>
      <c r="M21" s="634">
        <v>20.399029357749647</v>
      </c>
      <c r="N21" s="634">
        <v>41.627705037996307</v>
      </c>
      <c r="O21" s="634">
        <v>26.285680741618094</v>
      </c>
      <c r="P21" s="634">
        <v>4.6604024002044566</v>
      </c>
    </row>
    <row r="22" spans="1:16" ht="15" customHeight="1">
      <c r="A22" s="363" t="s">
        <v>15</v>
      </c>
      <c r="B22" s="201">
        <v>4.0559796414983831</v>
      </c>
      <c r="C22" s="201">
        <v>24.393174686352801</v>
      </c>
      <c r="D22" s="201">
        <v>27.060941424542861</v>
      </c>
      <c r="E22" s="201">
        <v>30.001288948149124</v>
      </c>
      <c r="F22" s="201">
        <v>14.48861529945682</v>
      </c>
      <c r="G22" s="201">
        <v>4.9530943174617388</v>
      </c>
      <c r="H22" s="201">
        <v>23.127628901339769</v>
      </c>
      <c r="I22" s="201">
        <v>26.914370860501258</v>
      </c>
      <c r="J22" s="201">
        <v>29.337854264625363</v>
      </c>
      <c r="K22" s="201">
        <v>15.667051656071873</v>
      </c>
      <c r="L22" s="201">
        <v>3.6454976147117324</v>
      </c>
      <c r="M22" s="201">
        <v>22.095709150619093</v>
      </c>
      <c r="N22" s="201">
        <v>28.322713132733092</v>
      </c>
      <c r="O22" s="201">
        <v>31.796126124019235</v>
      </c>
      <c r="P22" s="201">
        <v>14.139953977916853</v>
      </c>
    </row>
    <row r="23" spans="1:16" ht="15" customHeight="1">
      <c r="A23" s="361" t="s">
        <v>16</v>
      </c>
      <c r="B23" s="634">
        <v>6.0552376475881031</v>
      </c>
      <c r="C23" s="634">
        <v>10.61863439520376</v>
      </c>
      <c r="D23" s="634">
        <v>32.289710400092552</v>
      </c>
      <c r="E23" s="634">
        <v>37.31124719790764</v>
      </c>
      <c r="F23" s="634">
        <v>13.725170359207956</v>
      </c>
      <c r="G23" s="634">
        <v>2.2637705099871632</v>
      </c>
      <c r="H23" s="634">
        <v>4.6579513242003152</v>
      </c>
      <c r="I23" s="634">
        <v>26.304767096006447</v>
      </c>
      <c r="J23" s="634">
        <v>51.818841146463114</v>
      </c>
      <c r="K23" s="634">
        <v>14.954669923342955</v>
      </c>
      <c r="L23" s="634">
        <v>2.3654928377105136</v>
      </c>
      <c r="M23" s="634">
        <v>8.7948099488052591</v>
      </c>
      <c r="N23" s="634">
        <v>27.18309547057401</v>
      </c>
      <c r="O23" s="634">
        <v>46.228160815581489</v>
      </c>
      <c r="P23" s="634">
        <v>15.428440927328719</v>
      </c>
    </row>
    <row r="24" spans="1:16" ht="15" customHeight="1">
      <c r="A24" s="450" t="s">
        <v>0</v>
      </c>
      <c r="B24" s="195">
        <v>8.2297792494813784</v>
      </c>
      <c r="C24" s="195">
        <v>23.150735976925464</v>
      </c>
      <c r="D24" s="195">
        <v>26.416128577102754</v>
      </c>
      <c r="E24" s="195">
        <v>28.077305086975198</v>
      </c>
      <c r="F24" s="195">
        <v>14.126051109515195</v>
      </c>
      <c r="G24" s="195">
        <v>6.9832730210220646</v>
      </c>
      <c r="H24" s="195">
        <v>20.198329032016353</v>
      </c>
      <c r="I24" s="195">
        <v>23.281215896169243</v>
      </c>
      <c r="J24" s="195">
        <v>33.503281544909683</v>
      </c>
      <c r="K24" s="195">
        <v>16.033900505882656</v>
      </c>
      <c r="L24" s="195">
        <v>5.0083133599162446</v>
      </c>
      <c r="M24" s="195">
        <v>22.796518293434566</v>
      </c>
      <c r="N24" s="195">
        <v>28.775651146753038</v>
      </c>
      <c r="O24" s="195">
        <v>30.163198977863033</v>
      </c>
      <c r="P24" s="195">
        <v>13.256318222033107</v>
      </c>
    </row>
    <row r="25" spans="1:16" ht="15" customHeight="1">
      <c r="A25" s="268" t="s">
        <v>29</v>
      </c>
      <c r="B25" s="503">
        <v>12.746387501153075</v>
      </c>
      <c r="C25" s="503">
        <v>27.744827583637424</v>
      </c>
      <c r="D25" s="503">
        <v>29.089363661576183</v>
      </c>
      <c r="E25" s="503">
        <v>24.624670644732436</v>
      </c>
      <c r="F25" s="503">
        <v>5.7947506089009018</v>
      </c>
      <c r="G25" s="503">
        <v>11.118666595838224</v>
      </c>
      <c r="H25" s="503">
        <v>26.866184100144796</v>
      </c>
      <c r="I25" s="503">
        <v>27.792510039435545</v>
      </c>
      <c r="J25" s="503">
        <v>26.731903594119629</v>
      </c>
      <c r="K25" s="503">
        <v>7.4907356704619996</v>
      </c>
      <c r="L25" s="194">
        <v>8.2031904543890768</v>
      </c>
      <c r="M25" s="503">
        <v>24.75764401959043</v>
      </c>
      <c r="N25" s="503">
        <v>28.917328489789845</v>
      </c>
      <c r="O25" s="503">
        <v>28.694672065391533</v>
      </c>
      <c r="P25" s="503">
        <v>9.4271649708389891</v>
      </c>
    </row>
    <row r="26" spans="1:16" ht="25.5" customHeight="1">
      <c r="A26" s="633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1:16">
      <c r="A27" s="189" t="s">
        <v>131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</row>
  </sheetData>
  <conditionalFormatting sqref="B25:P25">
    <cfRule type="expression" dxfId="2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&amp;C&amp;8-42-</oddHeader>
    <oddFooter>&amp;C&amp;8Statistische Ämter des Bundes und der Länder, Internationale Bildungsindikatoren, 2016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zoomScaleNormal="100" workbookViewId="0">
      <pane xSplit="1" ySplit="9" topLeftCell="B10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8.7109375" defaultRowHeight="11.25"/>
  <cols>
    <col min="1" max="1" width="24" style="641" customWidth="1"/>
    <col min="2" max="2" width="10.42578125" style="641" customWidth="1"/>
    <col min="3" max="3" width="8.7109375" style="641" customWidth="1"/>
    <col min="4" max="4" width="10.42578125" style="641" customWidth="1"/>
    <col min="5" max="6" width="9.7109375" style="641" customWidth="1"/>
    <col min="7" max="7" width="10.140625" style="641" customWidth="1"/>
    <col min="8" max="8" width="12.42578125" style="641" customWidth="1"/>
    <col min="9" max="9" width="9.28515625" style="641" customWidth="1"/>
    <col min="10" max="10" width="11.7109375" style="641" customWidth="1"/>
    <col min="11" max="11" width="10.140625" style="643" customWidth="1"/>
    <col min="12" max="12" width="11.140625" style="642" customWidth="1"/>
    <col min="13" max="16384" width="8.7109375" style="641"/>
  </cols>
  <sheetData>
    <row r="1" spans="1:12" ht="12.75">
      <c r="A1" s="697" t="s">
        <v>396</v>
      </c>
      <c r="L1" s="667"/>
    </row>
    <row r="2" spans="1:12" ht="12.75">
      <c r="L2" s="667"/>
    </row>
    <row r="3" spans="1:12" ht="15.75">
      <c r="A3" s="666" t="s">
        <v>363</v>
      </c>
      <c r="B3" s="665"/>
      <c r="C3" s="665"/>
      <c r="D3" s="665"/>
      <c r="E3" s="665"/>
      <c r="F3" s="665"/>
      <c r="G3" s="665"/>
      <c r="H3" s="665"/>
      <c r="I3" s="665"/>
      <c r="J3" s="665"/>
      <c r="K3" s="664"/>
      <c r="L3" s="663"/>
    </row>
    <row r="4" spans="1:12" ht="15" customHeight="1">
      <c r="A4" s="662" t="s">
        <v>480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1"/>
    </row>
    <row r="5" spans="1:12" ht="12.75" customHeight="1">
      <c r="A5" s="143" t="s">
        <v>479</v>
      </c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1"/>
    </row>
    <row r="6" spans="1:12" ht="12.75">
      <c r="A6" s="660"/>
      <c r="B6" s="660"/>
      <c r="C6" s="660"/>
      <c r="D6" s="660"/>
      <c r="E6" s="660"/>
      <c r="F6" s="660"/>
      <c r="G6" s="660"/>
      <c r="H6" s="660"/>
      <c r="I6" s="633"/>
      <c r="J6" s="660"/>
      <c r="K6" s="659"/>
      <c r="L6" s="658"/>
    </row>
    <row r="7" spans="1:12" ht="12.75" customHeight="1">
      <c r="A7" s="655"/>
      <c r="B7" s="816" t="s">
        <v>526</v>
      </c>
      <c r="C7" s="816" t="s">
        <v>362</v>
      </c>
      <c r="D7" s="816" t="s">
        <v>22</v>
      </c>
      <c r="E7" s="126" t="s">
        <v>23</v>
      </c>
      <c r="F7" s="236"/>
      <c r="G7" s="126"/>
      <c r="H7" s="816" t="s">
        <v>169</v>
      </c>
      <c r="I7" s="657" t="s">
        <v>24</v>
      </c>
      <c r="J7" s="656"/>
      <c r="K7" s="517"/>
      <c r="L7" s="817" t="s">
        <v>527</v>
      </c>
    </row>
    <row r="8" spans="1:12" ht="78" customHeight="1">
      <c r="A8" s="655"/>
      <c r="B8" s="816"/>
      <c r="C8" s="816"/>
      <c r="D8" s="816"/>
      <c r="E8" s="106" t="s">
        <v>34</v>
      </c>
      <c r="F8" s="106" t="s">
        <v>361</v>
      </c>
      <c r="G8" s="654" t="s">
        <v>75</v>
      </c>
      <c r="H8" s="816"/>
      <c r="I8" s="654" t="s">
        <v>40</v>
      </c>
      <c r="J8" s="654" t="s">
        <v>360</v>
      </c>
      <c r="K8" s="654" t="s">
        <v>75</v>
      </c>
      <c r="L8" s="817"/>
    </row>
    <row r="9" spans="1:12" s="648" customFormat="1" ht="12.75" customHeight="1">
      <c r="A9" s="653" t="s">
        <v>17</v>
      </c>
      <c r="B9" s="538" t="s">
        <v>520</v>
      </c>
      <c r="C9" s="538" t="s">
        <v>124</v>
      </c>
      <c r="D9" s="538" t="s">
        <v>18</v>
      </c>
      <c r="E9" s="538" t="s">
        <v>359</v>
      </c>
      <c r="F9" s="538" t="s">
        <v>358</v>
      </c>
      <c r="G9" s="538" t="s">
        <v>102</v>
      </c>
      <c r="H9" s="538" t="s">
        <v>26</v>
      </c>
      <c r="I9" s="305" t="s">
        <v>54</v>
      </c>
      <c r="J9" s="305" t="s">
        <v>343</v>
      </c>
      <c r="K9" s="305" t="s">
        <v>122</v>
      </c>
      <c r="L9" s="652" t="s">
        <v>530</v>
      </c>
    </row>
    <row r="10" spans="1:12" s="648" customFormat="1" ht="15" customHeight="1">
      <c r="A10" s="363" t="s">
        <v>2</v>
      </c>
      <c r="B10" s="650">
        <v>97.331352745097249</v>
      </c>
      <c r="C10" s="650">
        <v>78.198312411865885</v>
      </c>
      <c r="D10" s="650">
        <v>66.366931673135014</v>
      </c>
      <c r="E10" s="650">
        <v>54.205660288676569</v>
      </c>
      <c r="F10" s="650">
        <v>47.528727637248693</v>
      </c>
      <c r="G10" s="650">
        <v>52.147300828293965</v>
      </c>
      <c r="H10" s="650">
        <v>56.102593018370904</v>
      </c>
      <c r="I10" s="650">
        <v>13.522578467779873</v>
      </c>
      <c r="J10" s="650">
        <v>33.978439182233245</v>
      </c>
      <c r="K10" s="650">
        <v>33.978054720278152</v>
      </c>
      <c r="L10" s="650">
        <v>61.663718071886443</v>
      </c>
    </row>
    <row r="11" spans="1:12" s="648" customFormat="1" ht="15" customHeight="1">
      <c r="A11" s="361" t="s">
        <v>1</v>
      </c>
      <c r="B11" s="649">
        <v>98.175854833219361</v>
      </c>
      <c r="C11" s="649">
        <v>86.302422952860439</v>
      </c>
      <c r="D11" s="649">
        <v>62.54267446231642</v>
      </c>
      <c r="E11" s="649">
        <v>55.30276626747024</v>
      </c>
      <c r="F11" s="649">
        <v>46.784118992162135</v>
      </c>
      <c r="G11" s="649">
        <v>51.929124853028299</v>
      </c>
      <c r="H11" s="649">
        <v>58.914801241019354</v>
      </c>
      <c r="I11" s="649">
        <v>15.002619079869921</v>
      </c>
      <c r="J11" s="649">
        <v>36.707036780401729</v>
      </c>
      <c r="K11" s="649">
        <v>36.700590643013662</v>
      </c>
      <c r="L11" s="649">
        <v>64.678998343631804</v>
      </c>
    </row>
    <row r="12" spans="1:12" s="648" customFormat="1" ht="15" customHeight="1">
      <c r="A12" s="363" t="s">
        <v>3</v>
      </c>
      <c r="B12" s="650">
        <v>92.67263110687982</v>
      </c>
      <c r="C12" s="650">
        <v>88.789827166370117</v>
      </c>
      <c r="D12" s="650">
        <v>69.240214162245309</v>
      </c>
      <c r="E12" s="650">
        <v>62.286372789461467</v>
      </c>
      <c r="F12" s="650">
        <v>53.736408607496998</v>
      </c>
      <c r="G12" s="650">
        <v>60.228657711643521</v>
      </c>
      <c r="H12" s="650">
        <v>61.456619694429058</v>
      </c>
      <c r="I12" s="416">
        <v>100</v>
      </c>
      <c r="J12" s="650">
        <v>39.63800069963203</v>
      </c>
      <c r="K12" s="650">
        <v>39.638084274769746</v>
      </c>
      <c r="L12" s="650">
        <v>63.852522176171874</v>
      </c>
    </row>
    <row r="13" spans="1:12" s="648" customFormat="1" ht="15" customHeight="1">
      <c r="A13" s="361" t="s">
        <v>4</v>
      </c>
      <c r="B13" s="649">
        <v>96.051890953470306</v>
      </c>
      <c r="C13" s="649">
        <v>91.785622212259113</v>
      </c>
      <c r="D13" s="649">
        <v>75.924678008462465</v>
      </c>
      <c r="E13" s="649">
        <v>66.963694858068848</v>
      </c>
      <c r="F13" s="649">
        <v>62.838580960416337</v>
      </c>
      <c r="G13" s="649">
        <v>66.134649624258984</v>
      </c>
      <c r="H13" s="649">
        <v>62.67670645384095</v>
      </c>
      <c r="I13" s="774">
        <v>100</v>
      </c>
      <c r="J13" s="649">
        <v>40.538120086015525</v>
      </c>
      <c r="K13" s="649">
        <v>40.538356601753698</v>
      </c>
      <c r="L13" s="649">
        <v>73.788764526511329</v>
      </c>
    </row>
    <row r="14" spans="1:12" s="648" customFormat="1" ht="15" customHeight="1">
      <c r="A14" s="363" t="s">
        <v>5</v>
      </c>
      <c r="B14" s="650">
        <v>92.461748309180209</v>
      </c>
      <c r="C14" s="650">
        <v>87.105964501729176</v>
      </c>
      <c r="D14" s="650">
        <v>64.184541349253493</v>
      </c>
      <c r="E14" s="650">
        <v>48.619537372123958</v>
      </c>
      <c r="F14" s="650">
        <v>43.945080075378392</v>
      </c>
      <c r="G14" s="650">
        <v>47.059385102537597</v>
      </c>
      <c r="H14" s="650">
        <v>55.901705393830248</v>
      </c>
      <c r="I14" s="416">
        <v>100</v>
      </c>
      <c r="J14" s="650">
        <v>36.72957554054048</v>
      </c>
      <c r="K14" s="650">
        <v>36.729671684470816</v>
      </c>
      <c r="L14" s="650">
        <v>60.160207647493621</v>
      </c>
    </row>
    <row r="15" spans="1:12" s="648" customFormat="1" ht="15" customHeight="1">
      <c r="A15" s="361" t="s">
        <v>6</v>
      </c>
      <c r="B15" s="649">
        <v>91.782116675685884</v>
      </c>
      <c r="C15" s="649">
        <v>84.415720366338547</v>
      </c>
      <c r="D15" s="649">
        <v>62.103550326506749</v>
      </c>
      <c r="E15" s="649">
        <v>59.2099744704811</v>
      </c>
      <c r="F15" s="649">
        <v>51.194748491660249</v>
      </c>
      <c r="G15" s="649">
        <v>57.169740908865052</v>
      </c>
      <c r="H15" s="649">
        <v>60.828291969741876</v>
      </c>
      <c r="I15" s="774">
        <v>100</v>
      </c>
      <c r="J15" s="649">
        <v>40.496067803259415</v>
      </c>
      <c r="K15" s="649">
        <v>40.49616724878436</v>
      </c>
      <c r="L15" s="649">
        <v>61.552137914820705</v>
      </c>
    </row>
    <row r="16" spans="1:12" s="648" customFormat="1" ht="15" customHeight="1">
      <c r="A16" s="363" t="s">
        <v>7</v>
      </c>
      <c r="B16" s="650">
        <v>95.882937431273604</v>
      </c>
      <c r="C16" s="650">
        <v>85.907174675533469</v>
      </c>
      <c r="D16" s="650">
        <v>63.52181712715619</v>
      </c>
      <c r="E16" s="650">
        <v>52.429940913427778</v>
      </c>
      <c r="F16" s="650">
        <v>44.349987241351471</v>
      </c>
      <c r="G16" s="650">
        <v>50.602820760105537</v>
      </c>
      <c r="H16" s="650">
        <v>56.367702459569813</v>
      </c>
      <c r="I16" s="416">
        <v>100</v>
      </c>
      <c r="J16" s="650">
        <v>37.930046440117096</v>
      </c>
      <c r="K16" s="650">
        <v>37.930232824640392</v>
      </c>
      <c r="L16" s="650">
        <v>64.763519541473457</v>
      </c>
    </row>
    <row r="17" spans="1:12" s="648" customFormat="1" ht="15" customHeight="1">
      <c r="A17" s="361" t="s">
        <v>8</v>
      </c>
      <c r="B17" s="649">
        <v>96.897835811320689</v>
      </c>
      <c r="C17" s="649">
        <v>91.286887104015065</v>
      </c>
      <c r="D17" s="649">
        <v>78.212812195339225</v>
      </c>
      <c r="E17" s="649">
        <v>64.386130606466836</v>
      </c>
      <c r="F17" s="649">
        <v>64.47128943584049</v>
      </c>
      <c r="G17" s="649">
        <v>64.41387852809099</v>
      </c>
      <c r="H17" s="649">
        <v>68.221222111351437</v>
      </c>
      <c r="I17" s="774">
        <v>100</v>
      </c>
      <c r="J17" s="649">
        <v>41.999909475862182</v>
      </c>
      <c r="K17" s="649">
        <v>41.999995022735156</v>
      </c>
      <c r="L17" s="649">
        <v>72.539332326577181</v>
      </c>
    </row>
    <row r="18" spans="1:12" s="648" customFormat="1" ht="15" customHeight="1">
      <c r="A18" s="363" t="s">
        <v>9</v>
      </c>
      <c r="B18" s="650">
        <v>96.762956661661377</v>
      </c>
      <c r="C18" s="650">
        <v>88.997873154093355</v>
      </c>
      <c r="D18" s="650">
        <v>64.374259859253385</v>
      </c>
      <c r="E18" s="650">
        <v>52.773017603988158</v>
      </c>
      <c r="F18" s="650">
        <v>43.806861907772756</v>
      </c>
      <c r="G18" s="650">
        <v>50.654380121094974</v>
      </c>
      <c r="H18" s="650">
        <v>58.32107506055921</v>
      </c>
      <c r="I18" s="416">
        <v>100</v>
      </c>
      <c r="J18" s="650">
        <v>40.842861731427845</v>
      </c>
      <c r="K18" s="650">
        <v>40.842962275529246</v>
      </c>
      <c r="L18" s="650">
        <v>67.569011932733403</v>
      </c>
    </row>
    <row r="19" spans="1:12" s="648" customFormat="1" ht="15" customHeight="1">
      <c r="A19" s="361" t="s">
        <v>10</v>
      </c>
      <c r="B19" s="649">
        <v>97.109627753192569</v>
      </c>
      <c r="C19" s="649">
        <v>89.317575527856064</v>
      </c>
      <c r="D19" s="649">
        <v>65.849161497528272</v>
      </c>
      <c r="E19" s="649">
        <v>51.493891162926474</v>
      </c>
      <c r="F19" s="649">
        <v>45.960991516482359</v>
      </c>
      <c r="G19" s="649">
        <v>50.017848064458903</v>
      </c>
      <c r="H19" s="649">
        <v>56.123644788060403</v>
      </c>
      <c r="I19" s="649">
        <v>32.711136978947138</v>
      </c>
      <c r="J19" s="649">
        <v>39.078870566653904</v>
      </c>
      <c r="K19" s="649">
        <v>39.078027169257915</v>
      </c>
      <c r="L19" s="649">
        <v>66.596188577599492</v>
      </c>
    </row>
    <row r="20" spans="1:12" s="648" customFormat="1" ht="15" customHeight="1">
      <c r="A20" s="363" t="s">
        <v>11</v>
      </c>
      <c r="B20" s="650">
        <v>97.364174419083568</v>
      </c>
      <c r="C20" s="650">
        <v>85.589301925210975</v>
      </c>
      <c r="D20" s="650">
        <v>62.726163124056797</v>
      </c>
      <c r="E20" s="650">
        <v>51.24676165803109</v>
      </c>
      <c r="F20" s="650">
        <v>42.315924280221012</v>
      </c>
      <c r="G20" s="650">
        <v>48.485908728285438</v>
      </c>
      <c r="H20" s="650">
        <v>55.461309593570171</v>
      </c>
      <c r="I20" s="650">
        <v>9.0331311422740015</v>
      </c>
      <c r="J20" s="650">
        <v>39.076771846851052</v>
      </c>
      <c r="K20" s="650">
        <v>39.075818656851851</v>
      </c>
      <c r="L20" s="650">
        <v>66.332884703314193</v>
      </c>
    </row>
    <row r="21" spans="1:12" s="648" customFormat="1" ht="15" customHeight="1">
      <c r="A21" s="361" t="s">
        <v>12</v>
      </c>
      <c r="B21" s="649">
        <v>97.451069322120048</v>
      </c>
      <c r="C21" s="649">
        <v>82.604196856593958</v>
      </c>
      <c r="D21" s="649">
        <v>61.973990217988359</v>
      </c>
      <c r="E21" s="649">
        <v>49.88490348306955</v>
      </c>
      <c r="F21" s="649">
        <v>44.007032861062847</v>
      </c>
      <c r="G21" s="651">
        <v>47.911565611144717</v>
      </c>
      <c r="H21" s="649">
        <v>54.199451416236023</v>
      </c>
      <c r="I21" s="649">
        <v>21.50368130914822</v>
      </c>
      <c r="J21" s="649">
        <v>38.72761222948953</v>
      </c>
      <c r="K21" s="649">
        <v>38.718948031954511</v>
      </c>
      <c r="L21" s="649">
        <v>62.214837875235276</v>
      </c>
    </row>
    <row r="22" spans="1:12" s="648" customFormat="1" ht="15" customHeight="1">
      <c r="A22" s="363" t="s">
        <v>13</v>
      </c>
      <c r="B22" s="650">
        <v>95.985930529716185</v>
      </c>
      <c r="C22" s="650">
        <v>91.323555737282419</v>
      </c>
      <c r="D22" s="650">
        <v>74.427123153965425</v>
      </c>
      <c r="E22" s="650">
        <v>63.19469502191145</v>
      </c>
      <c r="F22" s="650">
        <v>54.715247559286283</v>
      </c>
      <c r="G22" s="650">
        <v>60.437166624789498</v>
      </c>
      <c r="H22" s="650">
        <v>64.065403035260331</v>
      </c>
      <c r="I22" s="416">
        <v>100</v>
      </c>
      <c r="J22" s="650">
        <v>39.348668456849104</v>
      </c>
      <c r="K22" s="650">
        <v>39.348760580055263</v>
      </c>
      <c r="L22" s="650">
        <v>67.792822944008222</v>
      </c>
    </row>
    <row r="23" spans="1:12" s="648" customFormat="1" ht="15" customHeight="1">
      <c r="A23" s="361" t="s">
        <v>14</v>
      </c>
      <c r="B23" s="649">
        <v>97.743309028649435</v>
      </c>
      <c r="C23" s="649">
        <v>92.879798794983301</v>
      </c>
      <c r="D23" s="649">
        <v>76.242109740519822</v>
      </c>
      <c r="E23" s="649">
        <v>70.199881944032555</v>
      </c>
      <c r="F23" s="649">
        <v>61.883490784964344</v>
      </c>
      <c r="G23" s="649">
        <v>66.688612606355122</v>
      </c>
      <c r="H23" s="649">
        <v>66.173658884388033</v>
      </c>
      <c r="I23" s="774">
        <v>100</v>
      </c>
      <c r="J23" s="649">
        <v>40.358791248231007</v>
      </c>
      <c r="K23" s="649">
        <v>40.358860897281218</v>
      </c>
      <c r="L23" s="649">
        <v>72.499537749126603</v>
      </c>
    </row>
    <row r="24" spans="1:12" s="648" customFormat="1" ht="15" customHeight="1">
      <c r="A24" s="363" t="s">
        <v>15</v>
      </c>
      <c r="B24" s="650">
        <v>95.053812938201801</v>
      </c>
      <c r="C24" s="650">
        <v>88.132793322357713</v>
      </c>
      <c r="D24" s="650">
        <v>64.266450020478203</v>
      </c>
      <c r="E24" s="650">
        <v>51.784480955406721</v>
      </c>
      <c r="F24" s="650">
        <v>39.259288190447506</v>
      </c>
      <c r="G24" s="650">
        <v>47.770622220312362</v>
      </c>
      <c r="H24" s="650">
        <v>55.819123185800876</v>
      </c>
      <c r="I24" s="416">
        <v>100</v>
      </c>
      <c r="J24" s="650">
        <v>40.623591895265427</v>
      </c>
      <c r="K24" s="650">
        <v>40.623778508554381</v>
      </c>
      <c r="L24" s="650">
        <v>66.916058049914724</v>
      </c>
    </row>
    <row r="25" spans="1:12" s="648" customFormat="1" ht="15" customHeight="1">
      <c r="A25" s="361" t="s">
        <v>16</v>
      </c>
      <c r="B25" s="649">
        <v>96.913667490620526</v>
      </c>
      <c r="C25" s="649">
        <v>91.778290068900176</v>
      </c>
      <c r="D25" s="649">
        <v>75.028567781001826</v>
      </c>
      <c r="E25" s="649">
        <v>68.290009934314412</v>
      </c>
      <c r="F25" s="649">
        <v>56.914182019777229</v>
      </c>
      <c r="G25" s="649">
        <v>64.441730755016096</v>
      </c>
      <c r="H25" s="649">
        <v>62.796120883814346</v>
      </c>
      <c r="I25" s="774">
        <v>100</v>
      </c>
      <c r="J25" s="649">
        <v>39.485145524034074</v>
      </c>
      <c r="K25" s="649">
        <v>39.485302981943192</v>
      </c>
      <c r="L25" s="649">
        <v>70.144464793020717</v>
      </c>
    </row>
    <row r="26" spans="1:12" s="648" customFormat="1" ht="15" customHeight="1">
      <c r="A26" s="450" t="s">
        <v>0</v>
      </c>
      <c r="B26" s="549">
        <v>96.664891022842411</v>
      </c>
      <c r="C26" s="549">
        <v>86.767221121207285</v>
      </c>
      <c r="D26" s="549">
        <v>66.094167114909965</v>
      </c>
      <c r="E26" s="549">
        <v>54.689521552589802</v>
      </c>
      <c r="F26" s="549">
        <v>47.42295664836351</v>
      </c>
      <c r="G26" s="549">
        <v>52.530983453146284</v>
      </c>
      <c r="H26" s="549">
        <v>58.180101835154133</v>
      </c>
      <c r="I26" s="549">
        <v>21.428857504198863</v>
      </c>
      <c r="J26" s="549">
        <v>38.019821190480023</v>
      </c>
      <c r="K26" s="549">
        <v>38.018430156025325</v>
      </c>
      <c r="L26" s="549">
        <v>65.615308347615255</v>
      </c>
    </row>
    <row r="27" spans="1:12" s="648" customFormat="1" ht="15" customHeight="1">
      <c r="A27" s="268" t="s">
        <v>29</v>
      </c>
      <c r="B27" s="503">
        <v>96.585995511409962</v>
      </c>
      <c r="C27" s="503">
        <v>81.984582170136051</v>
      </c>
      <c r="D27" s="503">
        <v>67.756040459941971</v>
      </c>
      <c r="E27" s="503">
        <v>61.712026653770373</v>
      </c>
      <c r="F27" s="503">
        <v>54.35487142769005</v>
      </c>
      <c r="G27" s="503">
        <v>58.21503521943005</v>
      </c>
      <c r="H27" s="503" t="s">
        <v>45</v>
      </c>
      <c r="I27" s="503" t="s">
        <v>45</v>
      </c>
      <c r="J27" s="503">
        <v>41.10044864828707</v>
      </c>
      <c r="K27" s="503">
        <v>42.562781413776939</v>
      </c>
      <c r="L27" s="194">
        <v>69.266451767254225</v>
      </c>
    </row>
    <row r="28" spans="1:12" ht="12.75">
      <c r="A28" s="132"/>
      <c r="B28" s="647"/>
      <c r="C28" s="647"/>
      <c r="D28" s="647"/>
      <c r="E28" s="647"/>
      <c r="F28" s="647"/>
      <c r="G28" s="647"/>
      <c r="H28" s="647"/>
      <c r="I28" s="647"/>
      <c r="J28" s="647"/>
      <c r="K28" s="647"/>
      <c r="L28" s="646"/>
    </row>
    <row r="29" spans="1:12" ht="12.75">
      <c r="A29" s="132" t="s">
        <v>528</v>
      </c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46"/>
    </row>
    <row r="30" spans="1:12" ht="12.75">
      <c r="A30" s="132"/>
      <c r="B30" s="645"/>
      <c r="C30" s="645"/>
      <c r="D30" s="645"/>
      <c r="E30" s="645"/>
      <c r="F30" s="645"/>
      <c r="G30" s="645"/>
      <c r="H30" s="645"/>
      <c r="I30" s="645"/>
      <c r="J30" s="645"/>
      <c r="K30" s="645"/>
      <c r="L30" s="644"/>
    </row>
    <row r="31" spans="1:12" ht="12.75">
      <c r="A31" s="132"/>
      <c r="B31" s="645"/>
      <c r="C31" s="645"/>
      <c r="D31" s="645"/>
      <c r="E31" s="645"/>
      <c r="F31" s="645"/>
      <c r="G31" s="645"/>
      <c r="H31" s="645"/>
      <c r="I31" s="645"/>
      <c r="J31" s="645"/>
      <c r="K31" s="645"/>
      <c r="L31" s="644"/>
    </row>
    <row r="32" spans="1:12" ht="12.75">
      <c r="A32" s="189" t="s">
        <v>131</v>
      </c>
      <c r="B32" s="645"/>
      <c r="C32" s="645"/>
      <c r="D32" s="645"/>
      <c r="E32" s="645"/>
      <c r="F32" s="645"/>
      <c r="G32" s="645"/>
      <c r="H32" s="645"/>
      <c r="I32" s="645"/>
      <c r="J32" s="645"/>
      <c r="K32" s="645"/>
      <c r="L32" s="644"/>
    </row>
  </sheetData>
  <mergeCells count="5">
    <mergeCell ref="B7:B8"/>
    <mergeCell ref="C7:C8"/>
    <mergeCell ref="D7:D8"/>
    <mergeCell ref="H7:H8"/>
    <mergeCell ref="L7:L8"/>
  </mergeCells>
  <conditionalFormatting sqref="B31:L32">
    <cfRule type="expression" dxfId="1" priority="1" stopIfTrue="1">
      <formula>B31=1</formula>
    </cfRule>
  </conditionalFormatting>
  <conditionalFormatting sqref="B27:L27">
    <cfRule type="expression" dxfId="0" priority="2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&amp;C&amp;8-43-</oddHeader>
    <oddFooter>&amp;C&amp;8Statistische Ämter des Bundes und der Länder, Internationale Bildungsindikatoren,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45"/>
  <sheetViews>
    <sheetView showGridLines="0" zoomScaleNormal="100" workbookViewId="0">
      <pane xSplit="2" ySplit="8" topLeftCell="C9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RowHeight="12.75"/>
  <cols>
    <col min="1" max="1" width="23" style="29" customWidth="1"/>
    <col min="2" max="2" width="10.7109375" style="29" customWidth="1"/>
    <col min="3" max="3" width="10.140625" style="29" customWidth="1"/>
    <col min="4" max="4" width="9.7109375" style="29" customWidth="1"/>
    <col min="5" max="7" width="9.28515625" style="29" customWidth="1"/>
    <col min="8" max="8" width="10.85546875" style="29" customWidth="1"/>
    <col min="9" max="9" width="9.42578125" style="29" customWidth="1"/>
    <col min="10" max="11" width="9.7109375" style="29" customWidth="1"/>
    <col min="12" max="12" width="9.28515625" style="29" customWidth="1"/>
    <col min="13" max="13" width="10.7109375" style="29" customWidth="1"/>
    <col min="14" max="16384" width="11.42578125" style="29"/>
  </cols>
  <sheetData>
    <row r="1" spans="1:13">
      <c r="A1" s="697" t="s">
        <v>396</v>
      </c>
      <c r="M1" s="30"/>
    </row>
    <row r="2" spans="1:13">
      <c r="M2" s="30"/>
    </row>
    <row r="3" spans="1:13" ht="15.75">
      <c r="A3" s="31" t="s">
        <v>27</v>
      </c>
    </row>
    <row r="4" spans="1:13" ht="15.75">
      <c r="A4" s="58" t="s">
        <v>43</v>
      </c>
    </row>
    <row r="6" spans="1:13" s="33" customFormat="1" ht="12.75" customHeight="1">
      <c r="A6" s="12"/>
      <c r="B6" s="32"/>
      <c r="C6" s="792" t="s">
        <v>21</v>
      </c>
      <c r="D6" s="792" t="s">
        <v>22</v>
      </c>
      <c r="E6" s="13" t="s">
        <v>23</v>
      </c>
      <c r="F6" s="13"/>
      <c r="G6" s="13"/>
      <c r="H6" s="792" t="s">
        <v>189</v>
      </c>
      <c r="I6" s="13" t="s">
        <v>24</v>
      </c>
      <c r="J6" s="13"/>
      <c r="K6" s="13"/>
      <c r="L6" s="13"/>
      <c r="M6" s="792" t="s">
        <v>28</v>
      </c>
    </row>
    <row r="7" spans="1:13" s="33" customFormat="1" ht="89.25">
      <c r="A7" s="12"/>
      <c r="B7" s="32"/>
      <c r="C7" s="792"/>
      <c r="D7" s="792"/>
      <c r="E7" s="44" t="s">
        <v>34</v>
      </c>
      <c r="F7" s="44" t="s">
        <v>39</v>
      </c>
      <c r="G7" s="44" t="s">
        <v>38</v>
      </c>
      <c r="H7" s="792"/>
      <c r="I7" s="44" t="s">
        <v>35</v>
      </c>
      <c r="J7" s="45" t="s">
        <v>36</v>
      </c>
      <c r="K7" s="45" t="s">
        <v>37</v>
      </c>
      <c r="L7" s="45" t="s">
        <v>33</v>
      </c>
      <c r="M7" s="792"/>
    </row>
    <row r="8" spans="1:13" s="35" customFormat="1" ht="25.5">
      <c r="A8" s="14" t="s">
        <v>17</v>
      </c>
      <c r="B8" s="34" t="s">
        <v>19</v>
      </c>
      <c r="C8" s="15" t="s">
        <v>25</v>
      </c>
      <c r="D8" s="15" t="s">
        <v>18</v>
      </c>
      <c r="E8" s="43" t="s">
        <v>487</v>
      </c>
      <c r="F8" s="43" t="s">
        <v>488</v>
      </c>
      <c r="G8" s="43" t="s">
        <v>489</v>
      </c>
      <c r="H8" s="15" t="s">
        <v>26</v>
      </c>
      <c r="I8" s="43" t="s">
        <v>54</v>
      </c>
      <c r="J8" s="43" t="s">
        <v>53</v>
      </c>
      <c r="K8" s="43" t="s">
        <v>52</v>
      </c>
      <c r="L8" s="43" t="s">
        <v>51</v>
      </c>
      <c r="M8" s="792"/>
    </row>
    <row r="9" spans="1:13" s="36" customFormat="1" ht="15" customHeight="1">
      <c r="A9" s="56" t="s">
        <v>2</v>
      </c>
      <c r="B9" s="55" t="s">
        <v>510</v>
      </c>
      <c r="C9" s="54">
        <v>2.8308642919119684</v>
      </c>
      <c r="D9" s="54">
        <v>8.7446335930646288</v>
      </c>
      <c r="E9" s="54">
        <v>3.130076938925721</v>
      </c>
      <c r="F9" s="54">
        <v>0.67819933499920637</v>
      </c>
      <c r="G9" s="54">
        <v>41.480924336704739</v>
      </c>
      <c r="H9" s="54">
        <v>7.0032488980932062</v>
      </c>
      <c r="I9" s="54">
        <v>0.85207726186146071</v>
      </c>
      <c r="J9" s="54">
        <v>22.977186406942227</v>
      </c>
      <c r="K9" s="54">
        <v>10.305181130268231</v>
      </c>
      <c r="L9" s="54">
        <v>1.9976420891542612</v>
      </c>
      <c r="M9" s="54">
        <v>100</v>
      </c>
    </row>
    <row r="10" spans="1:13" s="36" customFormat="1" ht="15" customHeight="1">
      <c r="A10" s="56"/>
      <c r="B10" s="55" t="s">
        <v>511</v>
      </c>
      <c r="C10" s="54">
        <v>3.6514998934033107</v>
      </c>
      <c r="D10" s="54">
        <v>12.721404788357907</v>
      </c>
      <c r="E10" s="54">
        <v>2.6545521985783642</v>
      </c>
      <c r="F10" s="54">
        <v>1.0701614203185419</v>
      </c>
      <c r="G10" s="54">
        <v>40.898150764116252</v>
      </c>
      <c r="H10" s="54">
        <v>13.540552673496942</v>
      </c>
      <c r="I10" s="54">
        <v>0.60155197845186947</v>
      </c>
      <c r="J10" s="54">
        <v>12.346496435510733</v>
      </c>
      <c r="K10" s="54">
        <v>11.292489180002805</v>
      </c>
      <c r="L10" s="54">
        <v>1.2232099989426992</v>
      </c>
      <c r="M10" s="54">
        <v>100</v>
      </c>
    </row>
    <row r="11" spans="1:13" ht="15" customHeight="1">
      <c r="A11" s="53" t="s">
        <v>1</v>
      </c>
      <c r="B11" s="52" t="s">
        <v>510</v>
      </c>
      <c r="C11" s="51">
        <v>1.8707018740392549</v>
      </c>
      <c r="D11" s="51">
        <v>7.1112742719588979</v>
      </c>
      <c r="E11" s="51">
        <v>2.7062166279730144</v>
      </c>
      <c r="F11" s="51">
        <v>0.96584375979642556</v>
      </c>
      <c r="G11" s="51">
        <v>47.05319243310192</v>
      </c>
      <c r="H11" s="51">
        <v>5.5650970421961903</v>
      </c>
      <c r="I11" s="51">
        <v>1.0565235386621323</v>
      </c>
      <c r="J11" s="51">
        <v>20.077056418568045</v>
      </c>
      <c r="K11" s="51">
        <v>11.516388965192258</v>
      </c>
      <c r="L11" s="51">
        <v>2.0777906423830839</v>
      </c>
      <c r="M11" s="51">
        <v>100</v>
      </c>
    </row>
    <row r="12" spans="1:13" ht="15" customHeight="1">
      <c r="A12" s="53"/>
      <c r="B12" s="52" t="s">
        <v>511</v>
      </c>
      <c r="C12" s="51">
        <v>2.2742241278940232</v>
      </c>
      <c r="D12" s="51">
        <v>11.16764242109757</v>
      </c>
      <c r="E12" s="51">
        <v>2.4110070274442612</v>
      </c>
      <c r="F12" s="51">
        <v>1.1742400830241726</v>
      </c>
      <c r="G12" s="51">
        <v>47.66878299729337</v>
      </c>
      <c r="H12" s="51">
        <v>10.826978831423268</v>
      </c>
      <c r="I12" s="51">
        <v>0.71312244771820066</v>
      </c>
      <c r="J12" s="51">
        <v>11.006998696279005</v>
      </c>
      <c r="K12" s="51">
        <v>11.597137275927444</v>
      </c>
      <c r="L12" s="51">
        <v>1.1598373439164238</v>
      </c>
      <c r="M12" s="51">
        <v>100</v>
      </c>
    </row>
    <row r="13" spans="1:13" ht="15" customHeight="1">
      <c r="A13" s="56" t="s">
        <v>3</v>
      </c>
      <c r="B13" s="55" t="s">
        <v>510</v>
      </c>
      <c r="C13" s="54">
        <v>5.5186494814592271</v>
      </c>
      <c r="D13" s="54">
        <v>9.7343750926495076</v>
      </c>
      <c r="E13" s="54">
        <v>6.191951994212741</v>
      </c>
      <c r="F13" s="54" t="s">
        <v>41</v>
      </c>
      <c r="G13" s="54">
        <v>34.651212893253927</v>
      </c>
      <c r="H13" s="54">
        <v>8.2402226355351154</v>
      </c>
      <c r="I13" s="54" t="s">
        <v>41</v>
      </c>
      <c r="J13" s="54">
        <v>13.561812787707611</v>
      </c>
      <c r="K13" s="54">
        <v>19.012173404303677</v>
      </c>
      <c r="L13" s="54">
        <v>2.3655025605853668</v>
      </c>
      <c r="M13" s="54">
        <v>100</v>
      </c>
    </row>
    <row r="14" spans="1:13" ht="15" customHeight="1">
      <c r="A14" s="56"/>
      <c r="B14" s="55" t="s">
        <v>511</v>
      </c>
      <c r="C14" s="54">
        <v>5.9211269082199616</v>
      </c>
      <c r="D14" s="54">
        <v>8.9324451827778351</v>
      </c>
      <c r="E14" s="54">
        <v>4.2976782819770483</v>
      </c>
      <c r="F14" s="54">
        <v>0.74655451884228607</v>
      </c>
      <c r="G14" s="54">
        <v>29.570252332604852</v>
      </c>
      <c r="H14" s="54">
        <v>12.517136682177046</v>
      </c>
      <c r="I14" s="54" t="s">
        <v>41</v>
      </c>
      <c r="J14" s="54">
        <v>14.372434537874085</v>
      </c>
      <c r="K14" s="54">
        <v>21.44464246832738</v>
      </c>
      <c r="L14" s="54">
        <v>1.8876559438078109</v>
      </c>
      <c r="M14" s="54">
        <v>100</v>
      </c>
    </row>
    <row r="15" spans="1:13" ht="15" customHeight="1">
      <c r="A15" s="53" t="s">
        <v>4</v>
      </c>
      <c r="B15" s="52" t="s">
        <v>510</v>
      </c>
      <c r="C15" s="51">
        <v>1.8225156830454063</v>
      </c>
      <c r="D15" s="51">
        <v>4.9460232755693871</v>
      </c>
      <c r="E15" s="51">
        <v>1.6243028387967484</v>
      </c>
      <c r="F15" s="51" t="s">
        <v>41</v>
      </c>
      <c r="G15" s="51">
        <v>57.365924577688311</v>
      </c>
      <c r="H15" s="51">
        <v>7.2339939958554211</v>
      </c>
      <c r="I15" s="51" t="s">
        <v>41</v>
      </c>
      <c r="J15" s="51">
        <v>16.556618857972818</v>
      </c>
      <c r="K15" s="51">
        <v>8.6633241435077899</v>
      </c>
      <c r="L15" s="51">
        <v>0.78242653657217176</v>
      </c>
      <c r="M15" s="51">
        <v>100</v>
      </c>
    </row>
    <row r="16" spans="1:13" ht="15" customHeight="1">
      <c r="A16" s="53"/>
      <c r="B16" s="52" t="s">
        <v>511</v>
      </c>
      <c r="C16" s="51">
        <v>1.0851179083456719</v>
      </c>
      <c r="D16" s="51">
        <v>5.2547036943411225</v>
      </c>
      <c r="E16" s="51">
        <v>1.1142970640280236</v>
      </c>
      <c r="F16" s="51">
        <v>0.88548625907334511</v>
      </c>
      <c r="G16" s="51">
        <v>48.464121916868294</v>
      </c>
      <c r="H16" s="51">
        <v>14.490917626665706</v>
      </c>
      <c r="I16" s="51" t="s">
        <v>41</v>
      </c>
      <c r="J16" s="51">
        <v>17.749304828283556</v>
      </c>
      <c r="K16" s="51">
        <v>9.7771839225741211</v>
      </c>
      <c r="L16" s="51" t="s">
        <v>41</v>
      </c>
      <c r="M16" s="51">
        <v>100</v>
      </c>
    </row>
    <row r="17" spans="1:13" ht="15" customHeight="1">
      <c r="A17" s="56" t="s">
        <v>5</v>
      </c>
      <c r="B17" s="55" t="s">
        <v>510</v>
      </c>
      <c r="C17" s="54">
        <v>5.9729995982410671</v>
      </c>
      <c r="D17" s="54">
        <v>14.258589661036538</v>
      </c>
      <c r="E17" s="54">
        <v>5.3191782103565757</v>
      </c>
      <c r="F17" s="54" t="s">
        <v>41</v>
      </c>
      <c r="G17" s="54">
        <v>36.572170764057439</v>
      </c>
      <c r="H17" s="54">
        <v>10.695042955184617</v>
      </c>
      <c r="I17" s="54" t="s">
        <v>41</v>
      </c>
      <c r="J17" s="54">
        <v>12.619633353696461</v>
      </c>
      <c r="K17" s="54">
        <v>12.409397856918785</v>
      </c>
      <c r="L17" s="54" t="s">
        <v>41</v>
      </c>
      <c r="M17" s="54">
        <v>100</v>
      </c>
    </row>
    <row r="18" spans="1:13" ht="15" customHeight="1">
      <c r="A18" s="56"/>
      <c r="B18" s="55" t="s">
        <v>511</v>
      </c>
      <c r="C18" s="54">
        <v>7.6982933028998275</v>
      </c>
      <c r="D18" s="54">
        <v>14.964292507478689</v>
      </c>
      <c r="E18" s="54">
        <v>3.7776740271941813</v>
      </c>
      <c r="F18" s="54" t="s">
        <v>41</v>
      </c>
      <c r="G18" s="54">
        <v>33.216325730721124</v>
      </c>
      <c r="H18" s="54">
        <v>13.662799075467019</v>
      </c>
      <c r="I18" s="54" t="s">
        <v>41</v>
      </c>
      <c r="J18" s="54">
        <v>9.108148455557286</v>
      </c>
      <c r="K18" s="54">
        <v>14.899736588796092</v>
      </c>
      <c r="L18" s="54" t="s">
        <v>41</v>
      </c>
      <c r="M18" s="54">
        <v>100</v>
      </c>
    </row>
    <row r="19" spans="1:13" ht="15" customHeight="1">
      <c r="A19" s="53" t="s">
        <v>6</v>
      </c>
      <c r="B19" s="52" t="s">
        <v>510</v>
      </c>
      <c r="C19" s="51">
        <v>5.6057887717515564</v>
      </c>
      <c r="D19" s="51">
        <v>9.3771830941191432</v>
      </c>
      <c r="E19" s="51">
        <v>6.0838863838435158</v>
      </c>
      <c r="F19" s="51" t="s">
        <v>41</v>
      </c>
      <c r="G19" s="51">
        <v>30.710378826368601</v>
      </c>
      <c r="H19" s="51">
        <v>13.09142004318557</v>
      </c>
      <c r="I19" s="51" t="s">
        <v>41</v>
      </c>
      <c r="J19" s="51">
        <v>12.708187793725395</v>
      </c>
      <c r="K19" s="51">
        <v>19.26640099072781</v>
      </c>
      <c r="L19" s="51">
        <v>2.6159421440365813</v>
      </c>
      <c r="M19" s="51">
        <v>100</v>
      </c>
    </row>
    <row r="20" spans="1:13" ht="15" customHeight="1">
      <c r="A20" s="53"/>
      <c r="B20" s="52" t="s">
        <v>511</v>
      </c>
      <c r="C20" s="51">
        <v>4.9574857803914014</v>
      </c>
      <c r="D20" s="51">
        <v>9.5181721777692072</v>
      </c>
      <c r="E20" s="51">
        <v>4.7781741058517309</v>
      </c>
      <c r="F20" s="51" t="s">
        <v>41</v>
      </c>
      <c r="G20" s="51">
        <v>28.953822423599735</v>
      </c>
      <c r="H20" s="51">
        <v>16.289597994794175</v>
      </c>
      <c r="I20" s="51" t="s">
        <v>41</v>
      </c>
      <c r="J20" s="51">
        <v>11.742408175069892</v>
      </c>
      <c r="K20" s="51">
        <v>21.31109611491372</v>
      </c>
      <c r="L20" s="51">
        <v>1.5652173913043483</v>
      </c>
      <c r="M20" s="51">
        <v>100</v>
      </c>
    </row>
    <row r="21" spans="1:13" ht="15" customHeight="1">
      <c r="A21" s="56" t="s">
        <v>7</v>
      </c>
      <c r="B21" s="55" t="s">
        <v>510</v>
      </c>
      <c r="C21" s="54">
        <v>3.0143126326104452</v>
      </c>
      <c r="D21" s="54">
        <v>9.4583556724586479</v>
      </c>
      <c r="E21" s="54">
        <v>4.140264519232038</v>
      </c>
      <c r="F21" s="54">
        <v>0.62729463297266885</v>
      </c>
      <c r="G21" s="54">
        <v>39.844963471781931</v>
      </c>
      <c r="H21" s="54">
        <v>9.1033884704925647</v>
      </c>
      <c r="I21" s="54">
        <v>0.72042929501918462</v>
      </c>
      <c r="J21" s="54">
        <v>18.259131454807797</v>
      </c>
      <c r="K21" s="54">
        <v>12.893483452255442</v>
      </c>
      <c r="L21" s="54">
        <v>1.9385563107879082</v>
      </c>
      <c r="M21" s="54">
        <v>100</v>
      </c>
    </row>
    <row r="22" spans="1:13" ht="15" customHeight="1">
      <c r="A22" s="56"/>
      <c r="B22" s="55" t="s">
        <v>511</v>
      </c>
      <c r="C22" s="54">
        <v>3.8255617618820139</v>
      </c>
      <c r="D22" s="54">
        <v>12.790694924633334</v>
      </c>
      <c r="E22" s="54">
        <v>3.6561818637582588</v>
      </c>
      <c r="F22" s="54">
        <v>0.79457795140777443</v>
      </c>
      <c r="G22" s="54">
        <v>39.19728708385162</v>
      </c>
      <c r="H22" s="54">
        <v>14.15359712060085</v>
      </c>
      <c r="I22" s="54">
        <v>0.5407150255636537</v>
      </c>
      <c r="J22" s="54">
        <v>11.027843335713913</v>
      </c>
      <c r="K22" s="54">
        <v>12.793177980731482</v>
      </c>
      <c r="L22" s="54">
        <v>1.2204811926236678</v>
      </c>
      <c r="M22" s="54">
        <v>100</v>
      </c>
    </row>
    <row r="23" spans="1:13" ht="15" customHeight="1">
      <c r="A23" s="53" t="s">
        <v>8</v>
      </c>
      <c r="B23" s="52" t="s">
        <v>510</v>
      </c>
      <c r="C23" s="51">
        <v>1.5817705967598901</v>
      </c>
      <c r="D23" s="51">
        <v>5.6593775009192573</v>
      </c>
      <c r="E23" s="51">
        <v>1.2285596868037982</v>
      </c>
      <c r="F23" s="51" t="s">
        <v>41</v>
      </c>
      <c r="G23" s="51">
        <v>61.110678519672099</v>
      </c>
      <c r="H23" s="51">
        <v>5.1257759608937352</v>
      </c>
      <c r="I23" s="51" t="s">
        <v>41</v>
      </c>
      <c r="J23" s="51">
        <v>16.426794713732615</v>
      </c>
      <c r="K23" s="51">
        <v>6.5252092661086243</v>
      </c>
      <c r="L23" s="51" t="s">
        <v>41</v>
      </c>
      <c r="M23" s="51">
        <v>100</v>
      </c>
    </row>
    <row r="24" spans="1:13" ht="15" customHeight="1">
      <c r="A24" s="53"/>
      <c r="B24" s="52" t="s">
        <v>511</v>
      </c>
      <c r="C24" s="51" t="s">
        <v>41</v>
      </c>
      <c r="D24" s="51">
        <v>6.4628001341306156</v>
      </c>
      <c r="E24" s="51">
        <v>1.4653094568835339</v>
      </c>
      <c r="F24" s="51" t="s">
        <v>41</v>
      </c>
      <c r="G24" s="51">
        <v>53.719986586938461</v>
      </c>
      <c r="H24" s="51">
        <v>10.706143677294344</v>
      </c>
      <c r="I24" s="51" t="s">
        <v>41</v>
      </c>
      <c r="J24" s="51">
        <v>17.019059600353785</v>
      </c>
      <c r="K24" s="51">
        <v>7.7881276401338599</v>
      </c>
      <c r="L24" s="51" t="s">
        <v>41</v>
      </c>
      <c r="M24" s="51">
        <v>100</v>
      </c>
    </row>
    <row r="25" spans="1:13" ht="15" customHeight="1">
      <c r="A25" s="56" t="s">
        <v>9</v>
      </c>
      <c r="B25" s="55" t="s">
        <v>510</v>
      </c>
      <c r="C25" s="54">
        <v>3.0229346611693053</v>
      </c>
      <c r="D25" s="54">
        <v>8.6185987776498614</v>
      </c>
      <c r="E25" s="54">
        <v>2.4333104591658303</v>
      </c>
      <c r="F25" s="54">
        <v>0.69251069509112795</v>
      </c>
      <c r="G25" s="54">
        <v>48.862908119573298</v>
      </c>
      <c r="H25" s="54">
        <v>8.7843419706945998</v>
      </c>
      <c r="I25" s="54">
        <v>0.82739266627723862</v>
      </c>
      <c r="J25" s="54">
        <v>16.425873519086696</v>
      </c>
      <c r="K25" s="54">
        <v>9.1204599030967071</v>
      </c>
      <c r="L25" s="54">
        <v>1.2117164888720011</v>
      </c>
      <c r="M25" s="54">
        <v>100</v>
      </c>
    </row>
    <row r="26" spans="1:13" ht="15" customHeight="1">
      <c r="A26" s="56"/>
      <c r="B26" s="55" t="s">
        <v>511</v>
      </c>
      <c r="C26" s="54">
        <v>3.2611941285749109</v>
      </c>
      <c r="D26" s="54">
        <v>12.739658199452316</v>
      </c>
      <c r="E26" s="54">
        <v>1.9944192357773671</v>
      </c>
      <c r="F26" s="54">
        <v>1.0202895647457473</v>
      </c>
      <c r="G26" s="54">
        <v>46.926374733293144</v>
      </c>
      <c r="H26" s="54">
        <v>14.091996620925695</v>
      </c>
      <c r="I26" s="54">
        <v>0.47851320730469699</v>
      </c>
      <c r="J26" s="54">
        <v>8.882212424334627</v>
      </c>
      <c r="K26" s="54">
        <v>9.8695238869181825</v>
      </c>
      <c r="L26" s="54">
        <v>0.73562901241450729</v>
      </c>
      <c r="M26" s="54">
        <v>100</v>
      </c>
    </row>
    <row r="27" spans="1:13" ht="15" customHeight="1">
      <c r="A27" s="53" t="s">
        <v>10</v>
      </c>
      <c r="B27" s="52" t="s">
        <v>510</v>
      </c>
      <c r="C27" s="51">
        <v>4.6416210755593568</v>
      </c>
      <c r="D27" s="51">
        <v>11.203783493918472</v>
      </c>
      <c r="E27" s="51">
        <v>4.0950311128242811</v>
      </c>
      <c r="F27" s="51">
        <v>0.5573065905583362</v>
      </c>
      <c r="G27" s="51">
        <v>39.481923397712087</v>
      </c>
      <c r="H27" s="51">
        <v>11.600508442123184</v>
      </c>
      <c r="I27" s="51">
        <v>0.67195982795513098</v>
      </c>
      <c r="J27" s="51">
        <v>16.160297263736634</v>
      </c>
      <c r="K27" s="51">
        <v>10.037160064266212</v>
      </c>
      <c r="L27" s="51">
        <v>1.550450675095123</v>
      </c>
      <c r="M27" s="51">
        <v>100</v>
      </c>
    </row>
    <row r="28" spans="1:13" ht="15" customHeight="1">
      <c r="A28" s="53"/>
      <c r="B28" s="52" t="s">
        <v>511</v>
      </c>
      <c r="C28" s="51">
        <v>5.3200075547851489</v>
      </c>
      <c r="D28" s="51">
        <v>14.3668835039276</v>
      </c>
      <c r="E28" s="51">
        <v>3.3630196584051233</v>
      </c>
      <c r="F28" s="51">
        <v>0.88994705638079774</v>
      </c>
      <c r="G28" s="51">
        <v>36.979139131817526</v>
      </c>
      <c r="H28" s="51">
        <v>17.99962806573658</v>
      </c>
      <c r="I28" s="51">
        <v>0.37572824169009916</v>
      </c>
      <c r="J28" s="51">
        <v>9.462036686318644</v>
      </c>
      <c r="K28" s="51">
        <v>10.436425674410737</v>
      </c>
      <c r="L28" s="51">
        <v>0.80716369440603841</v>
      </c>
      <c r="M28" s="51">
        <v>100</v>
      </c>
    </row>
    <row r="29" spans="1:13" ht="15" customHeight="1">
      <c r="A29" s="56" t="s">
        <v>11</v>
      </c>
      <c r="B29" s="55" t="s">
        <v>510</v>
      </c>
      <c r="C29" s="54">
        <v>3.2075857134874326</v>
      </c>
      <c r="D29" s="54">
        <v>9.4123380519607807</v>
      </c>
      <c r="E29" s="54">
        <v>3.023182742153713</v>
      </c>
      <c r="F29" s="54">
        <v>0.78662112014041363</v>
      </c>
      <c r="G29" s="54">
        <v>44.686253871500533</v>
      </c>
      <c r="H29" s="54">
        <v>8.2339178715151906</v>
      </c>
      <c r="I29" s="54">
        <v>0.81318687358640418</v>
      </c>
      <c r="J29" s="54">
        <v>20.073907758207671</v>
      </c>
      <c r="K29" s="54">
        <v>8.1194103135583351</v>
      </c>
      <c r="L29" s="54">
        <v>1.6440537141213469</v>
      </c>
      <c r="M29" s="54">
        <v>100</v>
      </c>
    </row>
    <row r="30" spans="1:13" ht="15" customHeight="1">
      <c r="A30" s="56"/>
      <c r="B30" s="55" t="s">
        <v>511</v>
      </c>
      <c r="C30" s="54">
        <v>3.4935044578886494</v>
      </c>
      <c r="D30" s="54">
        <v>14.512043672747474</v>
      </c>
      <c r="E30" s="54">
        <v>2.6765881315264961</v>
      </c>
      <c r="F30" s="54">
        <v>1.2648847478345875</v>
      </c>
      <c r="G30" s="54">
        <v>43.927616464833555</v>
      </c>
      <c r="H30" s="54">
        <v>13.942947558015623</v>
      </c>
      <c r="I30" s="54">
        <v>0.51131468065787355</v>
      </c>
      <c r="J30" s="54">
        <v>10.026980127082057</v>
      </c>
      <c r="K30" s="54">
        <v>8.6275193586353556</v>
      </c>
      <c r="L30" s="54">
        <v>1.0167862949487154</v>
      </c>
      <c r="M30" s="54">
        <v>100</v>
      </c>
    </row>
    <row r="31" spans="1:13" ht="15" customHeight="1">
      <c r="A31" s="53" t="s">
        <v>12</v>
      </c>
      <c r="B31" s="52" t="s">
        <v>510</v>
      </c>
      <c r="C31" s="51">
        <v>3.5634565719204945</v>
      </c>
      <c r="D31" s="51">
        <v>9.8378827239968594</v>
      </c>
      <c r="E31" s="51">
        <v>3.1494023449105986</v>
      </c>
      <c r="F31" s="51" t="s">
        <v>41</v>
      </c>
      <c r="G31" s="51">
        <v>47.955250146652126</v>
      </c>
      <c r="H31" s="51">
        <v>10.804644111440389</v>
      </c>
      <c r="I31" s="51" t="s">
        <v>41</v>
      </c>
      <c r="J31" s="51">
        <v>13.170505016645967</v>
      </c>
      <c r="K31" s="51">
        <v>9.1659492774049021</v>
      </c>
      <c r="L31" s="51" t="s">
        <v>41</v>
      </c>
      <c r="M31" s="51">
        <v>100</v>
      </c>
    </row>
    <row r="32" spans="1:13" ht="15" customHeight="1">
      <c r="A32" s="53"/>
      <c r="B32" s="52" t="s">
        <v>511</v>
      </c>
      <c r="C32" s="51">
        <v>3.0959017851847461</v>
      </c>
      <c r="D32" s="51">
        <v>15.125882213391851</v>
      </c>
      <c r="E32" s="51">
        <v>3.1033153430994602</v>
      </c>
      <c r="F32" s="51" t="s">
        <v>41</v>
      </c>
      <c r="G32" s="51">
        <v>47.827456853092933</v>
      </c>
      <c r="H32" s="51">
        <v>13.773278571852204</v>
      </c>
      <c r="I32" s="51" t="s">
        <v>41</v>
      </c>
      <c r="J32" s="51">
        <v>6.558033331356385</v>
      </c>
      <c r="K32" s="51">
        <v>8.4058626415989561</v>
      </c>
      <c r="L32" s="51" t="s">
        <v>41</v>
      </c>
      <c r="M32" s="51">
        <v>100</v>
      </c>
    </row>
    <row r="33" spans="1:13" ht="15" customHeight="1">
      <c r="A33" s="56" t="s">
        <v>13</v>
      </c>
      <c r="B33" s="55" t="s">
        <v>510</v>
      </c>
      <c r="C33" s="54">
        <v>1.0206665273788995</v>
      </c>
      <c r="D33" s="54">
        <v>3.114055434170595</v>
      </c>
      <c r="E33" s="54">
        <v>2.2368966213273183</v>
      </c>
      <c r="F33" s="54" t="s">
        <v>41</v>
      </c>
      <c r="G33" s="54">
        <v>58.119384961878836</v>
      </c>
      <c r="H33" s="54">
        <v>5.9144478007287828</v>
      </c>
      <c r="I33" s="54">
        <v>0.82448324828516695</v>
      </c>
      <c r="J33" s="54">
        <v>17.27218482306322</v>
      </c>
      <c r="K33" s="54">
        <v>9.8573244708540351</v>
      </c>
      <c r="L33" s="54">
        <v>1.3676170105776075</v>
      </c>
      <c r="M33" s="54">
        <v>100</v>
      </c>
    </row>
    <row r="34" spans="1:13" ht="15" customHeight="1">
      <c r="A34" s="56"/>
      <c r="B34" s="55" t="s">
        <v>511</v>
      </c>
      <c r="C34" s="54">
        <v>0.72692342760098672</v>
      </c>
      <c r="D34" s="54">
        <v>3.3290385325595939</v>
      </c>
      <c r="E34" s="54">
        <v>1.1051667466377604</v>
      </c>
      <c r="F34" s="54">
        <v>0.46813021442997804</v>
      </c>
      <c r="G34" s="54">
        <v>50.676316000327873</v>
      </c>
      <c r="H34" s="54">
        <v>14.681956034624873</v>
      </c>
      <c r="I34" s="54">
        <v>0.5944876124622287</v>
      </c>
      <c r="J34" s="54">
        <v>16.776339116732316</v>
      </c>
      <c r="K34" s="54">
        <v>10.816727435488193</v>
      </c>
      <c r="L34" s="54">
        <v>0.82454649022065574</v>
      </c>
      <c r="M34" s="54">
        <v>100</v>
      </c>
    </row>
    <row r="35" spans="1:13" ht="15" customHeight="1">
      <c r="A35" s="53" t="s">
        <v>14</v>
      </c>
      <c r="B35" s="52" t="s">
        <v>510</v>
      </c>
      <c r="C35" s="51">
        <v>1.4647898055201052</v>
      </c>
      <c r="D35" s="51">
        <v>5.6353454351511454</v>
      </c>
      <c r="E35" s="51">
        <v>1.4351067004450886</v>
      </c>
      <c r="F35" s="51" t="s">
        <v>41</v>
      </c>
      <c r="G35" s="51">
        <v>63.217394617040327</v>
      </c>
      <c r="H35" s="51">
        <v>5.7351886067671121</v>
      </c>
      <c r="I35" s="51" t="s">
        <v>41</v>
      </c>
      <c r="J35" s="51">
        <v>14.031060909096682</v>
      </c>
      <c r="K35" s="51">
        <v>6.6245706267420976</v>
      </c>
      <c r="L35" s="51">
        <v>1.0701791145228163</v>
      </c>
      <c r="M35" s="51">
        <v>100</v>
      </c>
    </row>
    <row r="36" spans="1:13" ht="15" customHeight="1">
      <c r="A36" s="53"/>
      <c r="B36" s="52" t="s">
        <v>511</v>
      </c>
      <c r="C36" s="51">
        <v>0.86402880206715937</v>
      </c>
      <c r="D36" s="51">
        <v>5.7321826234392104</v>
      </c>
      <c r="E36" s="51">
        <v>0.99604934745316598</v>
      </c>
      <c r="F36" s="51">
        <v>0.96051174152536056</v>
      </c>
      <c r="G36" s="51">
        <v>55.33952529065278</v>
      </c>
      <c r="H36" s="51">
        <v>11.376185486375313</v>
      </c>
      <c r="I36" s="51" t="s">
        <v>41</v>
      </c>
      <c r="J36" s="51">
        <v>15.910385450173454</v>
      </c>
      <c r="K36" s="51">
        <v>7.8890163888146221</v>
      </c>
      <c r="L36" s="51" t="s">
        <v>41</v>
      </c>
      <c r="M36" s="51">
        <v>100</v>
      </c>
    </row>
    <row r="37" spans="1:13" ht="15" customHeight="1">
      <c r="A37" s="56" t="s">
        <v>15</v>
      </c>
      <c r="B37" s="55" t="s">
        <v>510</v>
      </c>
      <c r="C37" s="54">
        <v>2.6632762680338162</v>
      </c>
      <c r="D37" s="54">
        <v>7.1595383123287988</v>
      </c>
      <c r="E37" s="54">
        <v>2.9053298495201521</v>
      </c>
      <c r="F37" s="54" t="s">
        <v>41</v>
      </c>
      <c r="G37" s="54">
        <v>49.651206558800354</v>
      </c>
      <c r="H37" s="54">
        <v>9.7930043492715058</v>
      </c>
      <c r="I37" s="54" t="s">
        <v>41</v>
      </c>
      <c r="J37" s="54">
        <v>15.921823012399411</v>
      </c>
      <c r="K37" s="54">
        <v>9.2496888471270911</v>
      </c>
      <c r="L37" s="54">
        <v>1.4590528314224562</v>
      </c>
      <c r="M37" s="54">
        <v>100</v>
      </c>
    </row>
    <row r="38" spans="1:13" ht="15" customHeight="1">
      <c r="A38" s="56"/>
      <c r="B38" s="55" t="s">
        <v>511</v>
      </c>
      <c r="C38" s="54">
        <v>2.8084598342167366</v>
      </c>
      <c r="D38" s="54">
        <v>10.705133084671793</v>
      </c>
      <c r="E38" s="54">
        <v>1.9653877023379798</v>
      </c>
      <c r="F38" s="54">
        <v>0.99878607228278504</v>
      </c>
      <c r="G38" s="54">
        <v>47.230468650884269</v>
      </c>
      <c r="H38" s="54">
        <v>15.814580220056115</v>
      </c>
      <c r="I38" s="54">
        <v>0.67881128565495341</v>
      </c>
      <c r="J38" s="54">
        <v>8.6293033336939065</v>
      </c>
      <c r="K38" s="54">
        <v>10.0183090748108</v>
      </c>
      <c r="L38" s="54">
        <v>1.1504936505837937</v>
      </c>
      <c r="M38" s="54">
        <v>100</v>
      </c>
    </row>
    <row r="39" spans="1:13" ht="15" customHeight="1">
      <c r="A39" s="53" t="s">
        <v>16</v>
      </c>
      <c r="B39" s="52" t="s">
        <v>510</v>
      </c>
      <c r="C39" s="51">
        <v>1.1074699742753684</v>
      </c>
      <c r="D39" s="51">
        <v>3.4428405236683002</v>
      </c>
      <c r="E39" s="51">
        <v>1.5172617194540481</v>
      </c>
      <c r="F39" s="51" t="s">
        <v>41</v>
      </c>
      <c r="G39" s="51">
        <v>63.732857072635227</v>
      </c>
      <c r="H39" s="51">
        <v>5.5512772197735583</v>
      </c>
      <c r="I39" s="51">
        <v>0.91002932935721204</v>
      </c>
      <c r="J39" s="51">
        <v>15.420523996002034</v>
      </c>
      <c r="K39" s="51">
        <v>7.1666857826350547</v>
      </c>
      <c r="L39" s="51" t="s">
        <v>41</v>
      </c>
      <c r="M39" s="51">
        <v>100</v>
      </c>
    </row>
    <row r="40" spans="1:13" ht="15" customHeight="1">
      <c r="A40" s="53"/>
      <c r="B40" s="52" t="s">
        <v>511</v>
      </c>
      <c r="C40" s="51">
        <v>0.92208763529138671</v>
      </c>
      <c r="D40" s="51">
        <v>3.5731540623952269</v>
      </c>
      <c r="E40" s="51">
        <v>1.0923033278027561</v>
      </c>
      <c r="F40" s="51" t="s">
        <v>41</v>
      </c>
      <c r="G40" s="51">
        <v>54.18274975714175</v>
      </c>
      <c r="H40" s="51">
        <v>11.049405534589033</v>
      </c>
      <c r="I40" s="51" t="s">
        <v>41</v>
      </c>
      <c r="J40" s="51">
        <v>18.490410322979976</v>
      </c>
      <c r="K40" s="51">
        <v>8.6632910086569286</v>
      </c>
      <c r="L40" s="51" t="s">
        <v>41</v>
      </c>
      <c r="M40" s="51">
        <v>100</v>
      </c>
    </row>
    <row r="41" spans="1:13" ht="15" customHeight="1">
      <c r="A41" s="48" t="s">
        <v>0</v>
      </c>
      <c r="B41" s="50" t="s">
        <v>510</v>
      </c>
      <c r="C41" s="49">
        <v>3.0955144740516949</v>
      </c>
      <c r="D41" s="49">
        <v>8.4499540119365797</v>
      </c>
      <c r="E41" s="49">
        <v>3.2657781755770303</v>
      </c>
      <c r="F41" s="49">
        <v>0.6286238838414222</v>
      </c>
      <c r="G41" s="49">
        <v>45.393293138685003</v>
      </c>
      <c r="H41" s="49">
        <v>8.3439978008614375</v>
      </c>
      <c r="I41" s="49">
        <v>0.74949756689573477</v>
      </c>
      <c r="J41" s="49">
        <v>17.768054659841948</v>
      </c>
      <c r="K41" s="49">
        <v>10.636139580713191</v>
      </c>
      <c r="L41" s="49">
        <v>1.6691511927048091</v>
      </c>
      <c r="M41" s="49">
        <v>100</v>
      </c>
    </row>
    <row r="42" spans="1:13" ht="15" customHeight="1">
      <c r="A42" s="48"/>
      <c r="B42" s="50" t="s">
        <v>511</v>
      </c>
      <c r="C42" s="49">
        <v>3.4644832826281822</v>
      </c>
      <c r="D42" s="49">
        <v>11.416205583703713</v>
      </c>
      <c r="E42" s="49">
        <v>2.6652843344437316</v>
      </c>
      <c r="F42" s="49">
        <v>0.94471891325857793</v>
      </c>
      <c r="G42" s="49">
        <v>42.86453564979923</v>
      </c>
      <c r="H42" s="49">
        <v>14.207349653112574</v>
      </c>
      <c r="I42" s="49">
        <v>0.52244999016312266</v>
      </c>
      <c r="J42" s="49">
        <v>11.55754645377416</v>
      </c>
      <c r="K42" s="49">
        <v>11.339489661721419</v>
      </c>
      <c r="L42" s="49">
        <v>1.0179454937814887</v>
      </c>
      <c r="M42" s="49">
        <v>100</v>
      </c>
    </row>
    <row r="43" spans="1:13">
      <c r="A43" s="26"/>
      <c r="B43" s="37"/>
      <c r="C43" s="26"/>
      <c r="D43" s="37"/>
      <c r="E43" s="26"/>
      <c r="F43" s="37"/>
      <c r="G43" s="38"/>
      <c r="H43" s="37"/>
      <c r="I43" s="39"/>
      <c r="J43" s="37"/>
      <c r="K43" s="37"/>
      <c r="L43" s="39"/>
      <c r="M43" s="39"/>
    </row>
    <row r="44" spans="1:13">
      <c r="A44" s="26"/>
      <c r="B44" s="37"/>
      <c r="C44" s="26"/>
      <c r="D44" s="37"/>
      <c r="E44" s="26"/>
      <c r="F44" s="37"/>
      <c r="G44" s="38"/>
      <c r="H44" s="37"/>
      <c r="I44" s="39"/>
      <c r="J44" s="37"/>
      <c r="K44" s="37"/>
      <c r="L44" s="39"/>
      <c r="M44" s="39"/>
    </row>
    <row r="45" spans="1:13">
      <c r="A45" s="40" t="s">
        <v>32</v>
      </c>
      <c r="B45" s="1"/>
      <c r="C45" s="25"/>
      <c r="D45" s="25"/>
      <c r="E45" s="25"/>
      <c r="F45" s="25"/>
      <c r="G45" s="41"/>
      <c r="H45" s="25"/>
      <c r="I45" s="25"/>
      <c r="J45" s="42"/>
      <c r="K45" s="42"/>
      <c r="L45" s="25"/>
      <c r="M45" s="25"/>
    </row>
  </sheetData>
  <mergeCells count="4">
    <mergeCell ref="M6:M8"/>
    <mergeCell ref="C6:C7"/>
    <mergeCell ref="D6:D7"/>
    <mergeCell ref="H6:H7"/>
  </mergeCells>
  <phoneticPr fontId="8" type="noConversion"/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300" verticalDpi="300" r:id="rId1"/>
  <headerFooter alignWithMargins="0">
    <oddHeader>&amp;C&amp;8-6-</oddHeader>
    <oddFooter>&amp;C&amp;8Statistische Ämter des Bundes und der Länder, Internationale Bildungsindikatoren, 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Normal="100" workbookViewId="0">
      <pane xSplit="1" ySplit="8" topLeftCell="C9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10.7109375" defaultRowHeight="12.75"/>
  <cols>
    <col min="1" max="1" width="24" style="62" customWidth="1"/>
    <col min="2" max="8" width="10.5703125" style="60" customWidth="1"/>
    <col min="9" max="9" width="10.5703125" style="61" customWidth="1"/>
    <col min="10" max="10" width="10.5703125" style="60" customWidth="1"/>
    <col min="11" max="16384" width="10.7109375" style="59"/>
  </cols>
  <sheetData>
    <row r="1" spans="1:10">
      <c r="A1" s="697" t="s">
        <v>396</v>
      </c>
    </row>
    <row r="3" spans="1:10" ht="15.75">
      <c r="A3" s="85" t="s">
        <v>56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5" customHeight="1">
      <c r="A4" s="84" t="s">
        <v>55</v>
      </c>
      <c r="B4" s="84"/>
      <c r="C4" s="84"/>
      <c r="D4" s="84"/>
      <c r="E4" s="84"/>
      <c r="F4" s="84"/>
      <c r="G4" s="83"/>
      <c r="H4" s="83"/>
      <c r="I4" s="83"/>
      <c r="J4" s="83"/>
    </row>
    <row r="5" spans="1:10" ht="12.75" customHeight="1">
      <c r="A5" s="84"/>
      <c r="B5" s="84"/>
      <c r="C5" s="84"/>
      <c r="D5" s="84"/>
      <c r="E5" s="84"/>
      <c r="F5" s="84"/>
      <c r="G5" s="83"/>
      <c r="H5" s="83"/>
      <c r="I5" s="83"/>
      <c r="J5" s="83"/>
    </row>
    <row r="6" spans="1:10" ht="12.75" customHeight="1">
      <c r="A6" s="81"/>
      <c r="B6" s="80" t="s">
        <v>24</v>
      </c>
      <c r="C6" s="79"/>
      <c r="D6" s="79"/>
      <c r="E6" s="79"/>
      <c r="F6" s="78"/>
      <c r="G6" s="82" t="s">
        <v>54</v>
      </c>
      <c r="H6" s="82" t="s">
        <v>53</v>
      </c>
      <c r="I6" s="82" t="s">
        <v>52</v>
      </c>
      <c r="J6" s="82" t="s">
        <v>51</v>
      </c>
    </row>
    <row r="7" spans="1:10" ht="63.75">
      <c r="A7" s="81"/>
      <c r="B7" s="80"/>
      <c r="C7" s="79"/>
      <c r="D7" s="79"/>
      <c r="E7" s="79"/>
      <c r="F7" s="78"/>
      <c r="G7" s="77" t="s">
        <v>40</v>
      </c>
      <c r="H7" s="77" t="s">
        <v>36</v>
      </c>
      <c r="I7" s="77" t="s">
        <v>37</v>
      </c>
      <c r="J7" s="77" t="s">
        <v>33</v>
      </c>
    </row>
    <row r="8" spans="1:10" ht="12.75" customHeight="1">
      <c r="A8" s="76" t="s">
        <v>17</v>
      </c>
      <c r="B8" s="75" t="s">
        <v>46</v>
      </c>
      <c r="C8" s="75" t="s">
        <v>50</v>
      </c>
      <c r="D8" s="75" t="s">
        <v>49</v>
      </c>
      <c r="E8" s="75" t="s">
        <v>48</v>
      </c>
      <c r="F8" s="75" t="s">
        <v>47</v>
      </c>
      <c r="G8" s="74" t="s">
        <v>46</v>
      </c>
      <c r="H8" s="74"/>
      <c r="I8" s="74"/>
      <c r="J8" s="74"/>
    </row>
    <row r="9" spans="1:10" ht="15" customHeight="1">
      <c r="A9" s="73" t="s">
        <v>2</v>
      </c>
      <c r="B9" s="72">
        <v>30.827542640555912</v>
      </c>
      <c r="C9" s="72">
        <v>34.563823717483139</v>
      </c>
      <c r="D9" s="72">
        <v>32.908009519247813</v>
      </c>
      <c r="E9" s="72">
        <v>29.447686260943978</v>
      </c>
      <c r="F9" s="72">
        <v>26.978292405306792</v>
      </c>
      <c r="G9" s="72">
        <v>0.72749429261620957</v>
      </c>
      <c r="H9" s="72">
        <v>17.691398806728039</v>
      </c>
      <c r="I9" s="72">
        <v>10.796069079812019</v>
      </c>
      <c r="J9" s="72">
        <v>1.6125804613996431</v>
      </c>
    </row>
    <row r="10" spans="1:10" ht="15" customHeight="1">
      <c r="A10" s="71" t="s">
        <v>1</v>
      </c>
      <c r="B10" s="70">
        <v>29.622424525138442</v>
      </c>
      <c r="C10" s="70">
        <v>34.311940617649753</v>
      </c>
      <c r="D10" s="70">
        <v>32.804821398009828</v>
      </c>
      <c r="E10" s="70">
        <v>27.691195075214871</v>
      </c>
      <c r="F10" s="70">
        <v>24.247062737138471</v>
      </c>
      <c r="G10" s="70">
        <v>0.88549286494204249</v>
      </c>
      <c r="H10" s="70">
        <v>15.559703939408781</v>
      </c>
      <c r="I10" s="70">
        <v>11.556651927781468</v>
      </c>
      <c r="J10" s="70">
        <v>1.6205757930061455</v>
      </c>
    </row>
    <row r="11" spans="1:10" ht="15" customHeight="1">
      <c r="A11" s="73" t="s">
        <v>3</v>
      </c>
      <c r="B11" s="72">
        <v>36.604883871566571</v>
      </c>
      <c r="C11" s="72">
        <v>38.852503634697399</v>
      </c>
      <c r="D11" s="72">
        <v>38.156520638403357</v>
      </c>
      <c r="E11" s="72">
        <v>33.813515377032175</v>
      </c>
      <c r="F11" s="72">
        <v>35.255506899584795</v>
      </c>
      <c r="G11" s="72">
        <v>0.29627197337993572</v>
      </c>
      <c r="H11" s="72">
        <v>13.963207781618062</v>
      </c>
      <c r="I11" s="72">
        <v>20.216407788404819</v>
      </c>
      <c r="J11" s="72">
        <v>2.1289963281637529</v>
      </c>
    </row>
    <row r="12" spans="1:10" ht="15" customHeight="1">
      <c r="A12" s="71" t="s">
        <v>4</v>
      </c>
      <c r="B12" s="70">
        <v>27.653858196058962</v>
      </c>
      <c r="C12" s="70">
        <v>18.608148290884085</v>
      </c>
      <c r="D12" s="70">
        <v>25.05298298301587</v>
      </c>
      <c r="E12" s="70">
        <v>29.110610469093462</v>
      </c>
      <c r="F12" s="70">
        <v>34.108713779181322</v>
      </c>
      <c r="G12" s="70">
        <v>0.59895058835947579</v>
      </c>
      <c r="H12" s="70">
        <v>17.145548986926212</v>
      </c>
      <c r="I12" s="70">
        <v>9.2133406650933338</v>
      </c>
      <c r="J12" s="70">
        <v>0.69601795567993863</v>
      </c>
    </row>
    <row r="13" spans="1:10" ht="15" customHeight="1">
      <c r="A13" s="73" t="s">
        <v>5</v>
      </c>
      <c r="B13" s="72">
        <v>26.23672200747199</v>
      </c>
      <c r="C13" s="72">
        <v>31.089983962340344</v>
      </c>
      <c r="D13" s="72">
        <v>26.785249046682935</v>
      </c>
      <c r="E13" s="72">
        <v>23.715112405914109</v>
      </c>
      <c r="F13" s="72">
        <v>23.681847030787836</v>
      </c>
      <c r="G13" s="72" t="s">
        <v>41</v>
      </c>
      <c r="H13" s="72">
        <v>10.904775713485344</v>
      </c>
      <c r="I13" s="72">
        <v>13.62611312722942</v>
      </c>
      <c r="J13" s="72">
        <v>1.4752542983673664</v>
      </c>
    </row>
    <row r="14" spans="1:10" ht="15" customHeight="1">
      <c r="A14" s="71" t="s">
        <v>6</v>
      </c>
      <c r="B14" s="70">
        <v>34.913967621234562</v>
      </c>
      <c r="C14" s="70">
        <v>40.8857989737567</v>
      </c>
      <c r="D14" s="70">
        <v>38.331125827814567</v>
      </c>
      <c r="E14" s="70">
        <v>30.628987468090905</v>
      </c>
      <c r="F14" s="70">
        <v>27.349256366930021</v>
      </c>
      <c r="G14" s="70" t="s">
        <v>41</v>
      </c>
      <c r="H14" s="70">
        <v>12.218221221646086</v>
      </c>
      <c r="I14" s="70">
        <v>20.303426234349971</v>
      </c>
      <c r="J14" s="70">
        <v>2.083280359737981</v>
      </c>
    </row>
    <row r="15" spans="1:10" ht="15" customHeight="1">
      <c r="A15" s="73" t="s">
        <v>7</v>
      </c>
      <c r="B15" s="72">
        <v>29.667338802712639</v>
      </c>
      <c r="C15" s="72">
        <v>32.174392150827039</v>
      </c>
      <c r="D15" s="72">
        <v>32.207908058771437</v>
      </c>
      <c r="E15" s="72">
        <v>28.291650619738899</v>
      </c>
      <c r="F15" s="72">
        <v>26.548212866360839</v>
      </c>
      <c r="G15" s="72">
        <v>0.62990053716303029</v>
      </c>
      <c r="H15" s="72">
        <v>14.617544864560072</v>
      </c>
      <c r="I15" s="72">
        <v>12.842968755349526</v>
      </c>
      <c r="J15" s="72">
        <v>1.5769246456400123</v>
      </c>
    </row>
    <row r="16" spans="1:10" ht="15" customHeight="1">
      <c r="A16" s="71" t="s">
        <v>8</v>
      </c>
      <c r="B16" s="70">
        <v>25.490639413945914</v>
      </c>
      <c r="C16" s="70">
        <v>19.150679697554697</v>
      </c>
      <c r="D16" s="70">
        <v>22.499893408373843</v>
      </c>
      <c r="E16" s="70">
        <v>25.974078410788547</v>
      </c>
      <c r="F16" s="70">
        <v>31.739337884460106</v>
      </c>
      <c r="G16" s="70">
        <v>0.63914924217524705</v>
      </c>
      <c r="H16" s="70">
        <v>16.717033906343403</v>
      </c>
      <c r="I16" s="70">
        <v>7.1439128065875934</v>
      </c>
      <c r="J16" s="70">
        <v>0.9905434588396711</v>
      </c>
    </row>
    <row r="17" spans="1:10" ht="15" customHeight="1">
      <c r="A17" s="73" t="s">
        <v>9</v>
      </c>
      <c r="B17" s="72">
        <v>23.775144542949892</v>
      </c>
      <c r="C17" s="72">
        <v>25.568091512609993</v>
      </c>
      <c r="D17" s="72">
        <v>25.619511830184816</v>
      </c>
      <c r="E17" s="72">
        <v>22.737550192553773</v>
      </c>
      <c r="F17" s="72">
        <v>21.857985599110531</v>
      </c>
      <c r="G17" s="72">
        <v>0.65295067028093956</v>
      </c>
      <c r="H17" s="72">
        <v>12.653482746163657</v>
      </c>
      <c r="I17" s="72">
        <v>9.495050064040484</v>
      </c>
      <c r="J17" s="72">
        <v>0.97366106246481088</v>
      </c>
    </row>
    <row r="18" spans="1:10" ht="15" customHeight="1">
      <c r="A18" s="71" t="s">
        <v>10</v>
      </c>
      <c r="B18" s="70">
        <v>24.729501126075174</v>
      </c>
      <c r="C18" s="70">
        <v>26.650121667635386</v>
      </c>
      <c r="D18" s="70">
        <v>26.596201395377665</v>
      </c>
      <c r="E18" s="70">
        <v>24.086359398029551</v>
      </c>
      <c r="F18" s="70">
        <v>22.073136355697329</v>
      </c>
      <c r="G18" s="70">
        <v>0.52298221320426108</v>
      </c>
      <c r="H18" s="70">
        <v>12.791915779043636</v>
      </c>
      <c r="I18" s="70">
        <v>10.237942675986648</v>
      </c>
      <c r="J18" s="70">
        <v>1.1766604578406255</v>
      </c>
    </row>
    <row r="19" spans="1:10" ht="15" customHeight="1">
      <c r="A19" s="73" t="s">
        <v>11</v>
      </c>
      <c r="B19" s="72">
        <v>25.448732690488157</v>
      </c>
      <c r="C19" s="72">
        <v>26.883330442629035</v>
      </c>
      <c r="D19" s="72">
        <v>27.241463131083609</v>
      </c>
      <c r="E19" s="72">
        <v>25.43599873294405</v>
      </c>
      <c r="F19" s="72">
        <v>22.838456118757939</v>
      </c>
      <c r="G19" s="72">
        <v>0.66304641877969417</v>
      </c>
      <c r="H19" s="72">
        <v>15.081483229354516</v>
      </c>
      <c r="I19" s="72">
        <v>8.371888527826794</v>
      </c>
      <c r="J19" s="72">
        <v>1.3323145145271549</v>
      </c>
    </row>
    <row r="20" spans="1:10" ht="15" customHeight="1">
      <c r="A20" s="71" t="s">
        <v>12</v>
      </c>
      <c r="B20" s="70">
        <v>19.739998684964451</v>
      </c>
      <c r="C20" s="70">
        <v>21.530356291974215</v>
      </c>
      <c r="D20" s="70">
        <v>21.174468235211119</v>
      </c>
      <c r="E20" s="70">
        <v>19.932751520646796</v>
      </c>
      <c r="F20" s="70">
        <v>17.103972700280792</v>
      </c>
      <c r="G20" s="70" t="s">
        <v>41</v>
      </c>
      <c r="H20" s="70">
        <v>9.8193704736945921</v>
      </c>
      <c r="I20" s="70">
        <v>8.7806802491053091</v>
      </c>
      <c r="J20" s="70" t="s">
        <v>41</v>
      </c>
    </row>
    <row r="21" spans="1:10" ht="15" customHeight="1">
      <c r="A21" s="73" t="s">
        <v>13</v>
      </c>
      <c r="B21" s="72">
        <v>29.17024019529071</v>
      </c>
      <c r="C21" s="72">
        <v>28.818789484715111</v>
      </c>
      <c r="D21" s="72">
        <v>29.280617925202634</v>
      </c>
      <c r="E21" s="72">
        <v>28.175823313140302</v>
      </c>
      <c r="F21" s="72">
        <v>30.395608300404358</v>
      </c>
      <c r="G21" s="72">
        <v>0.71175662329080003</v>
      </c>
      <c r="H21" s="72">
        <v>17.029300828216037</v>
      </c>
      <c r="I21" s="72">
        <v>10.327693327146239</v>
      </c>
      <c r="J21" s="72">
        <v>1.101489416637627</v>
      </c>
    </row>
    <row r="22" spans="1:10" ht="15" customHeight="1">
      <c r="A22" s="71" t="s">
        <v>14</v>
      </c>
      <c r="B22" s="70">
        <v>23.412005028539145</v>
      </c>
      <c r="C22" s="70">
        <v>18.493194381377336</v>
      </c>
      <c r="D22" s="70">
        <v>20.056991411434151</v>
      </c>
      <c r="E22" s="70">
        <v>24.751110909070245</v>
      </c>
      <c r="F22" s="70">
        <v>28.045819242207504</v>
      </c>
      <c r="G22" s="70" t="s">
        <v>41</v>
      </c>
      <c r="H22" s="70">
        <v>14.949434613976836</v>
      </c>
      <c r="I22" s="70">
        <v>7.242524755167115</v>
      </c>
      <c r="J22" s="70">
        <v>0.85532237107470022</v>
      </c>
    </row>
    <row r="23" spans="1:10" ht="15" customHeight="1">
      <c r="A23" s="73" t="s">
        <v>15</v>
      </c>
      <c r="B23" s="72">
        <v>23.78701294128243</v>
      </c>
      <c r="C23" s="72">
        <v>21.413292026259494</v>
      </c>
      <c r="D23" s="72">
        <v>24.100223360305513</v>
      </c>
      <c r="E23" s="72">
        <v>24.160789359312538</v>
      </c>
      <c r="F23" s="72">
        <v>25.062362801835963</v>
      </c>
      <c r="G23" s="72">
        <v>0.62102716308209871</v>
      </c>
      <c r="H23" s="72">
        <v>12.223962533866668</v>
      </c>
      <c r="I23" s="72">
        <v>9.639430450849062</v>
      </c>
      <c r="J23" s="72">
        <v>1.3025927934845984</v>
      </c>
    </row>
    <row r="24" spans="1:10" ht="15" customHeight="1">
      <c r="A24" s="71" t="s">
        <v>16</v>
      </c>
      <c r="B24" s="70">
        <v>26.420706000797033</v>
      </c>
      <c r="C24" s="70">
        <v>21.443220172238959</v>
      </c>
      <c r="D24" s="70">
        <v>23.520899725019891</v>
      </c>
      <c r="E24" s="70">
        <v>27.24912511590345</v>
      </c>
      <c r="F24" s="70">
        <v>31.386921664556887</v>
      </c>
      <c r="G24" s="70">
        <v>0.82278666862428429</v>
      </c>
      <c r="H24" s="70">
        <v>16.918514168257232</v>
      </c>
      <c r="I24" s="70">
        <v>7.8969733833924121</v>
      </c>
      <c r="J24" s="70">
        <v>0.78243178052310358</v>
      </c>
    </row>
    <row r="25" spans="1:10" ht="15" customHeight="1">
      <c r="A25" s="69" t="s">
        <v>0</v>
      </c>
      <c r="B25" s="68">
        <v>27.638323435632739</v>
      </c>
      <c r="C25" s="68">
        <v>29.588812899962736</v>
      </c>
      <c r="D25" s="68">
        <v>29.280597812875371</v>
      </c>
      <c r="E25" s="68">
        <v>26.5807575573217</v>
      </c>
      <c r="F25" s="68">
        <v>25.612537738054382</v>
      </c>
      <c r="G25" s="68">
        <v>0.63626067804238429</v>
      </c>
      <c r="H25" s="68">
        <v>14.670768964292533</v>
      </c>
      <c r="I25" s="68">
        <v>10.986909683269459</v>
      </c>
      <c r="J25" s="68">
        <v>1.3443841100283671</v>
      </c>
    </row>
    <row r="26" spans="1:10" ht="15" customHeight="1">
      <c r="A26" s="67" t="s">
        <v>29</v>
      </c>
      <c r="B26" s="66">
        <v>34.528792735509001</v>
      </c>
      <c r="C26" s="66">
        <v>41.774735096523003</v>
      </c>
      <c r="D26" s="66" t="s">
        <v>45</v>
      </c>
      <c r="E26" s="66" t="s">
        <v>45</v>
      </c>
      <c r="F26" s="66">
        <v>25.579431697299999</v>
      </c>
      <c r="G26" s="66">
        <v>7.5575248291715997</v>
      </c>
      <c r="H26" s="66">
        <v>15.791983897345</v>
      </c>
      <c r="I26" s="66">
        <v>11.373811674840001</v>
      </c>
      <c r="J26" s="68">
        <v>1.0017483635775</v>
      </c>
    </row>
    <row r="27" spans="1:10" s="63" customFormat="1" ht="12.75" customHeight="1">
      <c r="A27" s="65"/>
      <c r="B27" s="64"/>
      <c r="C27" s="64"/>
      <c r="D27" s="64"/>
      <c r="E27" s="64"/>
      <c r="F27" s="64"/>
      <c r="G27" s="64"/>
      <c r="H27" s="64"/>
      <c r="I27" s="64"/>
      <c r="J27" s="64"/>
    </row>
    <row r="28" spans="1:10" s="63" customFormat="1" ht="12.75" customHeight="1">
      <c r="A28" s="65"/>
      <c r="B28" s="64"/>
      <c r="C28" s="64"/>
      <c r="D28" s="64"/>
      <c r="E28" s="64"/>
      <c r="F28" s="64"/>
      <c r="G28" s="64"/>
      <c r="H28" s="64"/>
      <c r="I28" s="64"/>
      <c r="J28" s="64"/>
    </row>
    <row r="29" spans="1:10" s="63" customFormat="1" ht="12.75" customHeight="1">
      <c r="A29" s="65" t="s">
        <v>44</v>
      </c>
      <c r="B29" s="64"/>
      <c r="C29" s="64"/>
      <c r="D29" s="64"/>
      <c r="E29" s="64"/>
      <c r="F29" s="64"/>
      <c r="G29" s="64"/>
      <c r="H29" s="64"/>
      <c r="I29" s="64"/>
      <c r="J29" s="64"/>
    </row>
  </sheetData>
  <conditionalFormatting sqref="C26:I26">
    <cfRule type="expression" dxfId="117" priority="11" stopIfTrue="1">
      <formula>#REF!=1</formula>
    </cfRule>
  </conditionalFormatting>
  <conditionalFormatting sqref="B26:I26">
    <cfRule type="expression" dxfId="116" priority="10" stopIfTrue="1">
      <formula>#REF!=1</formula>
    </cfRule>
  </conditionalFormatting>
  <conditionalFormatting sqref="B26:I26">
    <cfRule type="expression" dxfId="115" priority="12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&amp;C&amp;8-7-</oddHeader>
    <oddFooter>&amp;C&amp;8Statistische Ämter des Bundes und der Länder, Internationale Bildungsindikatoren, 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zoomScaleNormal="100" workbookViewId="0">
      <pane xSplit="1" ySplit="8" topLeftCell="B9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12.7109375" defaultRowHeight="12.75"/>
  <cols>
    <col min="1" max="1" width="24" style="89" customWidth="1"/>
    <col min="2" max="2" width="10.7109375" style="89" customWidth="1"/>
    <col min="3" max="4" width="10.5703125" style="87" customWidth="1"/>
    <col min="5" max="5" width="10.5703125" style="88" customWidth="1"/>
    <col min="6" max="11" width="10.5703125" style="87" customWidth="1"/>
    <col min="12" max="16384" width="12.7109375" style="86"/>
  </cols>
  <sheetData>
    <row r="1" spans="1:11">
      <c r="A1" s="697" t="s">
        <v>396</v>
      </c>
    </row>
    <row r="3" spans="1:11" ht="15.75">
      <c r="A3" s="115" t="s">
        <v>58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5" customHeight="1">
      <c r="A4" s="114" t="s">
        <v>57</v>
      </c>
      <c r="B4" s="114"/>
      <c r="C4" s="114"/>
      <c r="D4" s="114"/>
      <c r="E4" s="114"/>
      <c r="F4" s="114"/>
      <c r="G4" s="113"/>
      <c r="H4" s="113"/>
      <c r="I4" s="113"/>
      <c r="J4" s="113"/>
      <c r="K4" s="113"/>
    </row>
    <row r="5" spans="1:11" ht="12.75" customHeight="1">
      <c r="A5" s="114"/>
      <c r="B5" s="114"/>
      <c r="C5" s="114"/>
      <c r="D5" s="114"/>
      <c r="E5" s="114"/>
      <c r="F5" s="114"/>
      <c r="G5" s="113"/>
      <c r="H5" s="113"/>
      <c r="I5" s="113"/>
      <c r="J5" s="113"/>
      <c r="K5" s="113"/>
    </row>
    <row r="6" spans="1:11">
      <c r="A6" s="111"/>
      <c r="B6" s="110"/>
      <c r="C6" s="109" t="s">
        <v>24</v>
      </c>
      <c r="D6" s="108"/>
      <c r="E6" s="108"/>
      <c r="F6" s="108"/>
      <c r="G6" s="107"/>
      <c r="H6" s="112" t="s">
        <v>54</v>
      </c>
      <c r="I6" s="112" t="s">
        <v>53</v>
      </c>
      <c r="J6" s="112" t="s">
        <v>52</v>
      </c>
      <c r="K6" s="112" t="s">
        <v>51</v>
      </c>
    </row>
    <row r="7" spans="1:11" ht="63.75" customHeight="1">
      <c r="A7" s="111"/>
      <c r="B7" s="110"/>
      <c r="C7" s="109"/>
      <c r="D7" s="108"/>
      <c r="E7" s="108"/>
      <c r="F7" s="108"/>
      <c r="G7" s="107"/>
      <c r="H7" s="106" t="s">
        <v>40</v>
      </c>
      <c r="I7" s="106" t="s">
        <v>36</v>
      </c>
      <c r="J7" s="106" t="s">
        <v>37</v>
      </c>
      <c r="K7" s="106" t="s">
        <v>33</v>
      </c>
    </row>
    <row r="8" spans="1:11" ht="12.75" customHeight="1">
      <c r="A8" s="105" t="s">
        <v>17</v>
      </c>
      <c r="B8" s="104" t="s">
        <v>19</v>
      </c>
      <c r="C8" s="103" t="s">
        <v>46</v>
      </c>
      <c r="D8" s="103" t="s">
        <v>50</v>
      </c>
      <c r="E8" s="103" t="s">
        <v>49</v>
      </c>
      <c r="F8" s="103" t="s">
        <v>48</v>
      </c>
      <c r="G8" s="103" t="s">
        <v>47</v>
      </c>
      <c r="H8" s="102" t="s">
        <v>46</v>
      </c>
      <c r="I8" s="102"/>
      <c r="J8" s="102"/>
      <c r="K8" s="102"/>
    </row>
    <row r="9" spans="1:11" ht="15" customHeight="1">
      <c r="A9" s="101" t="s">
        <v>2</v>
      </c>
      <c r="B9" s="55" t="s">
        <v>510</v>
      </c>
      <c r="C9" s="100">
        <v>36.132086888226183</v>
      </c>
      <c r="D9" s="100">
        <v>34.300524204176064</v>
      </c>
      <c r="E9" s="100">
        <v>36.934773969572689</v>
      </c>
      <c r="F9" s="100">
        <v>37.328949776611523</v>
      </c>
      <c r="G9" s="100">
        <v>35.614302415117656</v>
      </c>
      <c r="H9" s="100">
        <v>0.85207726186146071</v>
      </c>
      <c r="I9" s="100">
        <v>22.977186406942227</v>
      </c>
      <c r="J9" s="100">
        <v>10.305181130268231</v>
      </c>
      <c r="K9" s="100">
        <v>1.9976420891542612</v>
      </c>
    </row>
    <row r="10" spans="1:11" ht="15" customHeight="1">
      <c r="A10" s="101"/>
      <c r="B10" s="55" t="s">
        <v>511</v>
      </c>
      <c r="C10" s="100">
        <v>25.463747592908113</v>
      </c>
      <c r="D10" s="100">
        <v>34.839518355863788</v>
      </c>
      <c r="E10" s="100">
        <v>28.832903323721361</v>
      </c>
      <c r="F10" s="100">
        <v>21.351761906464574</v>
      </c>
      <c r="G10" s="100">
        <v>18.704511342074706</v>
      </c>
      <c r="H10" s="100">
        <v>0.60155197845186947</v>
      </c>
      <c r="I10" s="100">
        <v>12.346496435510733</v>
      </c>
      <c r="J10" s="100">
        <v>11.292489180002805</v>
      </c>
      <c r="K10" s="100">
        <v>1.2232099989426992</v>
      </c>
    </row>
    <row r="11" spans="1:11" ht="15" customHeight="1">
      <c r="A11" s="99" t="s">
        <v>1</v>
      </c>
      <c r="B11" s="52" t="s">
        <v>510</v>
      </c>
      <c r="C11" s="98">
        <v>34.727759564805517</v>
      </c>
      <c r="D11" s="98">
        <v>34.636679168891973</v>
      </c>
      <c r="E11" s="98">
        <v>37.242228975124483</v>
      </c>
      <c r="F11" s="98">
        <v>35.194811795245037</v>
      </c>
      <c r="G11" s="98">
        <v>31.68243568555723</v>
      </c>
      <c r="H11" s="98">
        <v>1.0565235386621323</v>
      </c>
      <c r="I11" s="98">
        <v>20.077056418568045</v>
      </c>
      <c r="J11" s="98">
        <v>11.516388965192258</v>
      </c>
      <c r="K11" s="98">
        <v>2.0777906423830839</v>
      </c>
    </row>
    <row r="12" spans="1:11" ht="15" customHeight="1">
      <c r="A12" s="99"/>
      <c r="B12" s="52" t="s">
        <v>511</v>
      </c>
      <c r="C12" s="98">
        <v>24.477095763841074</v>
      </c>
      <c r="D12" s="98">
        <v>33.984240295607975</v>
      </c>
      <c r="E12" s="98">
        <v>28.29489657076374</v>
      </c>
      <c r="F12" s="98">
        <v>19.937155716481318</v>
      </c>
      <c r="G12" s="98">
        <v>17.048410340349065</v>
      </c>
      <c r="H12" s="98">
        <v>0.71312244771820066</v>
      </c>
      <c r="I12" s="98">
        <v>11.006998696279005</v>
      </c>
      <c r="J12" s="98">
        <v>11.597137275927444</v>
      </c>
      <c r="K12" s="98">
        <v>1.1598373439164238</v>
      </c>
    </row>
    <row r="13" spans="1:11" ht="15" customHeight="1">
      <c r="A13" s="101" t="s">
        <v>3</v>
      </c>
      <c r="B13" s="55" t="s">
        <v>510</v>
      </c>
      <c r="C13" s="100">
        <v>35.222032695641168</v>
      </c>
      <c r="D13" s="100">
        <v>36.023112587364196</v>
      </c>
      <c r="E13" s="100">
        <v>36.886034658511726</v>
      </c>
      <c r="F13" s="100">
        <v>32.571919599491899</v>
      </c>
      <c r="G13" s="100">
        <v>35.554041953245566</v>
      </c>
      <c r="H13" s="100" t="s">
        <v>41</v>
      </c>
      <c r="I13" s="100">
        <v>13.561812787707611</v>
      </c>
      <c r="J13" s="100">
        <v>19.012173404303677</v>
      </c>
      <c r="K13" s="100">
        <v>2.3655025605853668</v>
      </c>
    </row>
    <row r="14" spans="1:11" ht="15" customHeight="1">
      <c r="A14" s="101"/>
      <c r="B14" s="55" t="s">
        <v>511</v>
      </c>
      <c r="C14" s="100">
        <v>38.014906897413766</v>
      </c>
      <c r="D14" s="100">
        <v>41.657861514394718</v>
      </c>
      <c r="E14" s="100">
        <v>39.516929331788674</v>
      </c>
      <c r="F14" s="100">
        <v>35.097331592003272</v>
      </c>
      <c r="G14" s="100">
        <v>34.961052132389888</v>
      </c>
      <c r="H14" s="100" t="s">
        <v>41</v>
      </c>
      <c r="I14" s="100">
        <v>14.372434537874085</v>
      </c>
      <c r="J14" s="100">
        <v>21.44464246832738</v>
      </c>
      <c r="K14" s="100">
        <v>1.8876559438078109</v>
      </c>
    </row>
    <row r="15" spans="1:11" ht="15" customHeight="1">
      <c r="A15" s="99" t="s">
        <v>4</v>
      </c>
      <c r="B15" s="52" t="s">
        <v>510</v>
      </c>
      <c r="C15" s="98">
        <v>26.628000839622285</v>
      </c>
      <c r="D15" s="98">
        <v>15.979464969654119</v>
      </c>
      <c r="E15" s="98">
        <v>24.249599418751746</v>
      </c>
      <c r="F15" s="98">
        <v>28.318463199171678</v>
      </c>
      <c r="G15" s="98">
        <v>34.032100083437413</v>
      </c>
      <c r="H15" s="98" t="s">
        <v>41</v>
      </c>
      <c r="I15" s="98">
        <v>16.556618857972818</v>
      </c>
      <c r="J15" s="98">
        <v>8.6633241435077899</v>
      </c>
      <c r="K15" s="98">
        <v>0.78242653657217176</v>
      </c>
    </row>
    <row r="16" spans="1:11" ht="15" customHeight="1">
      <c r="A16" s="99"/>
      <c r="B16" s="52" t="s">
        <v>511</v>
      </c>
      <c r="C16" s="98">
        <v>28.705355530677839</v>
      </c>
      <c r="D16" s="98">
        <v>21.376260667183868</v>
      </c>
      <c r="E16" s="98">
        <v>25.877715708664294</v>
      </c>
      <c r="F16" s="98">
        <v>29.9589286473866</v>
      </c>
      <c r="G16" s="98">
        <v>34.182370127132302</v>
      </c>
      <c r="H16" s="98" t="s">
        <v>41</v>
      </c>
      <c r="I16" s="98">
        <v>17.749304828283556</v>
      </c>
      <c r="J16" s="98">
        <v>9.7771839225741211</v>
      </c>
      <c r="K16" s="98" t="s">
        <v>41</v>
      </c>
    </row>
    <row r="17" spans="1:11" ht="15" customHeight="1">
      <c r="A17" s="101" t="s">
        <v>5</v>
      </c>
      <c r="B17" s="55" t="s">
        <v>510</v>
      </c>
      <c r="C17" s="100">
        <v>26.77530668515859</v>
      </c>
      <c r="D17" s="100">
        <v>29.259138735220741</v>
      </c>
      <c r="E17" s="100">
        <v>27.793976999696753</v>
      </c>
      <c r="F17" s="100">
        <v>26.14433300656059</v>
      </c>
      <c r="G17" s="100">
        <v>23.633890106567911</v>
      </c>
      <c r="H17" s="100" t="s">
        <v>41</v>
      </c>
      <c r="I17" s="100">
        <v>12.619633353696461</v>
      </c>
      <c r="J17" s="100">
        <v>12.409397856918785</v>
      </c>
      <c r="K17" s="100" t="s">
        <v>41</v>
      </c>
    </row>
    <row r="18" spans="1:11" ht="15" customHeight="1">
      <c r="A18" s="101"/>
      <c r="B18" s="55" t="s">
        <v>511</v>
      </c>
      <c r="C18" s="100">
        <v>25.670199950430277</v>
      </c>
      <c r="D18" s="100">
        <v>33.169854100946374</v>
      </c>
      <c r="E18" s="100">
        <v>25.740264113727669</v>
      </c>
      <c r="F18" s="100">
        <v>21.003576688407321</v>
      </c>
      <c r="G18" s="100">
        <v>23.720728534258452</v>
      </c>
      <c r="H18" s="100" t="s">
        <v>41</v>
      </c>
      <c r="I18" s="100">
        <v>9.108148455557286</v>
      </c>
      <c r="J18" s="100">
        <v>14.899736588796092</v>
      </c>
      <c r="K18" s="100" t="s">
        <v>41</v>
      </c>
    </row>
    <row r="19" spans="1:11" ht="15" customHeight="1">
      <c r="A19" s="99" t="s">
        <v>6</v>
      </c>
      <c r="B19" s="52" t="s">
        <v>510</v>
      </c>
      <c r="C19" s="98">
        <v>34.797131017401256</v>
      </c>
      <c r="D19" s="98">
        <v>39.166270175310174</v>
      </c>
      <c r="E19" s="98">
        <v>36.595661774256399</v>
      </c>
      <c r="F19" s="98">
        <v>31.368531652219595</v>
      </c>
      <c r="G19" s="98">
        <v>30.717803625694216</v>
      </c>
      <c r="H19" s="98" t="s">
        <v>41</v>
      </c>
      <c r="I19" s="98">
        <v>12.708187793725395</v>
      </c>
      <c r="J19" s="98">
        <v>19.26640099072781</v>
      </c>
      <c r="K19" s="98">
        <v>2.6159421440365813</v>
      </c>
    </row>
    <row r="20" spans="1:11" ht="15" customHeight="1">
      <c r="A20" s="99"/>
      <c r="B20" s="52" t="s">
        <v>511</v>
      </c>
      <c r="C20" s="98">
        <v>35.027475175937525</v>
      </c>
      <c r="D20" s="98">
        <v>42.456983060825806</v>
      </c>
      <c r="E20" s="98">
        <v>40.135865485662826</v>
      </c>
      <c r="F20" s="98">
        <v>29.894573828101734</v>
      </c>
      <c r="G20" s="98">
        <v>24.188819582456077</v>
      </c>
      <c r="H20" s="98" t="s">
        <v>41</v>
      </c>
      <c r="I20" s="98">
        <v>11.742408175069892</v>
      </c>
      <c r="J20" s="98">
        <v>21.31109611491372</v>
      </c>
      <c r="K20" s="98">
        <v>1.5652173913043483</v>
      </c>
    </row>
    <row r="21" spans="1:11" ht="15" customHeight="1">
      <c r="A21" s="101" t="s">
        <v>7</v>
      </c>
      <c r="B21" s="55" t="s">
        <v>510</v>
      </c>
      <c r="C21" s="100">
        <v>33.811600512870335</v>
      </c>
      <c r="D21" s="100">
        <v>31.163645942553725</v>
      </c>
      <c r="E21" s="100">
        <v>35.052349042884785</v>
      </c>
      <c r="F21" s="100">
        <v>34.56370104245034</v>
      </c>
      <c r="G21" s="100">
        <v>34.250884581264209</v>
      </c>
      <c r="H21" s="100">
        <v>0.72042929501918462</v>
      </c>
      <c r="I21" s="100">
        <v>18.259131454807797</v>
      </c>
      <c r="J21" s="100">
        <v>12.893483452255442</v>
      </c>
      <c r="K21" s="100">
        <v>1.9385563107879082</v>
      </c>
    </row>
    <row r="22" spans="1:11" ht="15" customHeight="1">
      <c r="A22" s="101"/>
      <c r="B22" s="55" t="s">
        <v>511</v>
      </c>
      <c r="C22" s="100">
        <v>25.582217534632711</v>
      </c>
      <c r="D22" s="100">
        <v>33.189191710086206</v>
      </c>
      <c r="E22" s="100">
        <v>29.445419940274022</v>
      </c>
      <c r="F22" s="100">
        <v>22.015575185058516</v>
      </c>
      <c r="G22" s="100">
        <v>19.117965314734839</v>
      </c>
      <c r="H22" s="100">
        <v>0.5407150255636537</v>
      </c>
      <c r="I22" s="100">
        <v>11.027843335713913</v>
      </c>
      <c r="J22" s="100">
        <v>12.793177980731482</v>
      </c>
      <c r="K22" s="100">
        <v>1.2204811926236678</v>
      </c>
    </row>
    <row r="23" spans="1:11" ht="15" customHeight="1">
      <c r="A23" s="99" t="s">
        <v>8</v>
      </c>
      <c r="B23" s="52" t="s">
        <v>510</v>
      </c>
      <c r="C23" s="98">
        <v>24.786840568425148</v>
      </c>
      <c r="D23" s="98">
        <v>16.502830477356177</v>
      </c>
      <c r="E23" s="98">
        <v>23.19686735587522</v>
      </c>
      <c r="F23" s="98">
        <v>25.062796313795804</v>
      </c>
      <c r="G23" s="98">
        <v>32.142644873699858</v>
      </c>
      <c r="H23" s="98" t="s">
        <v>41</v>
      </c>
      <c r="I23" s="98">
        <v>16.426794713732615</v>
      </c>
      <c r="J23" s="98">
        <v>6.5252092661086243</v>
      </c>
      <c r="K23" s="98" t="s">
        <v>41</v>
      </c>
    </row>
    <row r="24" spans="1:11" ht="15" customHeight="1">
      <c r="A24" s="99"/>
      <c r="B24" s="52" t="s">
        <v>511</v>
      </c>
      <c r="C24" s="98">
        <v>26.223885601888636</v>
      </c>
      <c r="D24" s="98">
        <v>22.084653953379902</v>
      </c>
      <c r="E24" s="98">
        <v>21.715936119605846</v>
      </c>
      <c r="F24" s="98">
        <v>26.887458924404754</v>
      </c>
      <c r="G24" s="98">
        <v>31.347246099275349</v>
      </c>
      <c r="H24" s="98" t="s">
        <v>41</v>
      </c>
      <c r="I24" s="98">
        <v>17.019059600353785</v>
      </c>
      <c r="J24" s="98">
        <v>7.7881276401338599</v>
      </c>
      <c r="K24" s="98" t="s">
        <v>41</v>
      </c>
    </row>
    <row r="25" spans="1:11" ht="15" customHeight="1">
      <c r="A25" s="101" t="s">
        <v>9</v>
      </c>
      <c r="B25" s="55" t="s">
        <v>510</v>
      </c>
      <c r="C25" s="100">
        <v>27.585442577332646</v>
      </c>
      <c r="D25" s="100">
        <v>24.862758254110716</v>
      </c>
      <c r="E25" s="100">
        <v>28.997238160352946</v>
      </c>
      <c r="F25" s="100">
        <v>27.997900614992748</v>
      </c>
      <c r="G25" s="100">
        <v>28.164179945698343</v>
      </c>
      <c r="H25" s="100">
        <v>0.82739266627723862</v>
      </c>
      <c r="I25" s="100">
        <v>16.425873519086696</v>
      </c>
      <c r="J25" s="100">
        <v>9.1204599030967071</v>
      </c>
      <c r="K25" s="100">
        <v>1.2117164888720011</v>
      </c>
    </row>
    <row r="26" spans="1:11" ht="15" customHeight="1">
      <c r="A26" s="101"/>
      <c r="B26" s="55" t="s">
        <v>511</v>
      </c>
      <c r="C26" s="100">
        <v>19.965878530972013</v>
      </c>
      <c r="D26" s="100">
        <v>26.302819058770666</v>
      </c>
      <c r="E26" s="100">
        <v>22.241894893902654</v>
      </c>
      <c r="F26" s="100">
        <v>17.413626045281365</v>
      </c>
      <c r="G26" s="100">
        <v>15.864419302701455</v>
      </c>
      <c r="H26" s="100">
        <v>0.47851320730469699</v>
      </c>
      <c r="I26" s="100">
        <v>8.882212424334627</v>
      </c>
      <c r="J26" s="100">
        <v>9.8695238869181825</v>
      </c>
      <c r="K26" s="100">
        <v>0.73562901241450729</v>
      </c>
    </row>
    <row r="27" spans="1:11" ht="15" customHeight="1">
      <c r="A27" s="99" t="s">
        <v>10</v>
      </c>
      <c r="B27" s="52" t="s">
        <v>510</v>
      </c>
      <c r="C27" s="98">
        <v>28.419867831053104</v>
      </c>
      <c r="D27" s="98">
        <v>25.446467357648956</v>
      </c>
      <c r="E27" s="98">
        <v>28.692494957998012</v>
      </c>
      <c r="F27" s="98">
        <v>30.026896299364143</v>
      </c>
      <c r="G27" s="98">
        <v>28.930578048411824</v>
      </c>
      <c r="H27" s="98">
        <v>0.67195982795513098</v>
      </c>
      <c r="I27" s="98">
        <v>16.160297263736634</v>
      </c>
      <c r="J27" s="98">
        <v>10.037160064266212</v>
      </c>
      <c r="K27" s="98">
        <v>1.550450675095123</v>
      </c>
    </row>
    <row r="28" spans="1:11" ht="15" customHeight="1">
      <c r="A28" s="99"/>
      <c r="B28" s="52" t="s">
        <v>511</v>
      </c>
      <c r="C28" s="98">
        <v>21.081354296825516</v>
      </c>
      <c r="D28" s="98">
        <v>27.8707269593449</v>
      </c>
      <c r="E28" s="98">
        <v>24.543734597294218</v>
      </c>
      <c r="F28" s="98">
        <v>18.042441668472055</v>
      </c>
      <c r="G28" s="98">
        <v>15.616972381944464</v>
      </c>
      <c r="H28" s="98">
        <v>0.37572824169009916</v>
      </c>
      <c r="I28" s="98">
        <v>9.462036686318644</v>
      </c>
      <c r="J28" s="98">
        <v>10.436425674410737</v>
      </c>
      <c r="K28" s="98">
        <v>0.80716369440603841</v>
      </c>
    </row>
    <row r="29" spans="1:11" ht="15" customHeight="1">
      <c r="A29" s="101" t="s">
        <v>11</v>
      </c>
      <c r="B29" s="55" t="s">
        <v>510</v>
      </c>
      <c r="C29" s="100">
        <v>30.650558659473759</v>
      </c>
      <c r="D29" s="100">
        <v>27.460050282464099</v>
      </c>
      <c r="E29" s="100">
        <v>29.993787022536932</v>
      </c>
      <c r="F29" s="100">
        <v>32.823823994451331</v>
      </c>
      <c r="G29" s="100">
        <v>31.215358294214131</v>
      </c>
      <c r="H29" s="100">
        <v>0.81318687358640418</v>
      </c>
      <c r="I29" s="100">
        <v>20.073907758207671</v>
      </c>
      <c r="J29" s="100">
        <v>8.1194103135583351</v>
      </c>
      <c r="K29" s="100">
        <v>1.6440537141213469</v>
      </c>
    </row>
    <row r="30" spans="1:11" ht="15" customHeight="1">
      <c r="A30" s="101"/>
      <c r="B30" s="55" t="s">
        <v>511</v>
      </c>
      <c r="C30" s="100">
        <v>20.182600461324</v>
      </c>
      <c r="D30" s="100">
        <v>26.277359110994997</v>
      </c>
      <c r="E30" s="100">
        <v>24.524997480092729</v>
      </c>
      <c r="F30" s="100">
        <v>17.795973945843098</v>
      </c>
      <c r="G30" s="100">
        <v>14.641857697802402</v>
      </c>
      <c r="H30" s="100">
        <v>0.51131468065787355</v>
      </c>
      <c r="I30" s="100">
        <v>10.026980127082057</v>
      </c>
      <c r="J30" s="100">
        <v>8.6275193586353556</v>
      </c>
      <c r="K30" s="100">
        <v>1.0167862949487154</v>
      </c>
    </row>
    <row r="31" spans="1:11" ht="15" customHeight="1">
      <c r="A31" s="99" t="s">
        <v>12</v>
      </c>
      <c r="B31" s="52" t="s">
        <v>510</v>
      </c>
      <c r="C31" s="98">
        <v>23.887538758065858</v>
      </c>
      <c r="D31" s="98">
        <v>22.820290214560341</v>
      </c>
      <c r="E31" s="98">
        <v>22.421389768725781</v>
      </c>
      <c r="F31" s="98">
        <v>25.603981877353071</v>
      </c>
      <c r="G31" s="98">
        <v>24.00831262198632</v>
      </c>
      <c r="H31" s="98" t="s">
        <v>41</v>
      </c>
      <c r="I31" s="98">
        <v>13.170505016645967</v>
      </c>
      <c r="J31" s="98">
        <v>9.1659492774049021</v>
      </c>
      <c r="K31" s="98" t="s">
        <v>41</v>
      </c>
    </row>
    <row r="32" spans="1:11" ht="15" customHeight="1">
      <c r="A32" s="99"/>
      <c r="B32" s="52" t="s">
        <v>511</v>
      </c>
      <c r="C32" s="98">
        <v>15.703769052843839</v>
      </c>
      <c r="D32" s="98">
        <v>20.203329196174344</v>
      </c>
      <c r="E32" s="98">
        <v>19.934600305901796</v>
      </c>
      <c r="F32" s="98">
        <v>14.409823636883379</v>
      </c>
      <c r="G32" s="98">
        <v>10.77039975273027</v>
      </c>
      <c r="H32" s="98" t="s">
        <v>41</v>
      </c>
      <c r="I32" s="98">
        <v>6.558033331356385</v>
      </c>
      <c r="J32" s="98">
        <v>8.4058626415989561</v>
      </c>
      <c r="K32" s="98" t="s">
        <v>41</v>
      </c>
    </row>
    <row r="33" spans="1:11" ht="15" customHeight="1">
      <c r="A33" s="101" t="s">
        <v>13</v>
      </c>
      <c r="B33" s="55" t="s">
        <v>510</v>
      </c>
      <c r="C33" s="100">
        <v>29.321609552780032</v>
      </c>
      <c r="D33" s="100">
        <v>26.936854898431378</v>
      </c>
      <c r="E33" s="100">
        <v>29.050368944497912</v>
      </c>
      <c r="F33" s="100">
        <v>28.698707450591471</v>
      </c>
      <c r="G33" s="100">
        <v>32.445470150933382</v>
      </c>
      <c r="H33" s="100">
        <v>0.82448324828516695</v>
      </c>
      <c r="I33" s="100">
        <v>17.27218482306322</v>
      </c>
      <c r="J33" s="100">
        <v>9.8573244708540351</v>
      </c>
      <c r="K33" s="100">
        <v>1.3676170105776075</v>
      </c>
    </row>
    <row r="34" spans="1:11" ht="15" customHeight="1">
      <c r="A34" s="101"/>
      <c r="B34" s="55" t="s">
        <v>511</v>
      </c>
      <c r="C34" s="100">
        <v>29.012100654903396</v>
      </c>
      <c r="D34" s="100">
        <v>30.924290433492885</v>
      </c>
      <c r="E34" s="100">
        <v>29.536303237732675</v>
      </c>
      <c r="F34" s="100">
        <v>27.648939833718707</v>
      </c>
      <c r="G34" s="100">
        <v>28.428246748013347</v>
      </c>
      <c r="H34" s="100">
        <v>0.5944876124622287</v>
      </c>
      <c r="I34" s="100">
        <v>16.776339116732316</v>
      </c>
      <c r="J34" s="100">
        <v>10.816727435488193</v>
      </c>
      <c r="K34" s="100">
        <v>0.82454649022065574</v>
      </c>
    </row>
    <row r="35" spans="1:11" ht="15" customHeight="1">
      <c r="A35" s="99" t="s">
        <v>14</v>
      </c>
      <c r="B35" s="52" t="s">
        <v>510</v>
      </c>
      <c r="C35" s="98">
        <v>22.151533045073876</v>
      </c>
      <c r="D35" s="98">
        <v>16.615731286529115</v>
      </c>
      <c r="E35" s="98">
        <v>20.321029471805968</v>
      </c>
      <c r="F35" s="98">
        <v>22.655236751689454</v>
      </c>
      <c r="G35" s="98">
        <v>27.374388617163181</v>
      </c>
      <c r="H35" s="98" t="s">
        <v>41</v>
      </c>
      <c r="I35" s="98">
        <v>14.031060909096682</v>
      </c>
      <c r="J35" s="98">
        <v>6.6245706267420976</v>
      </c>
      <c r="K35" s="98">
        <v>1.0701791145228163</v>
      </c>
    </row>
    <row r="36" spans="1:11" ht="15" customHeight="1">
      <c r="A36" s="99"/>
      <c r="B36" s="52" t="s">
        <v>511</v>
      </c>
      <c r="C36" s="98">
        <v>24.731350644907909</v>
      </c>
      <c r="D36" s="98">
        <v>20.636183222053496</v>
      </c>
      <c r="E36" s="98">
        <v>19.763512089875519</v>
      </c>
      <c r="F36" s="98">
        <v>26.843127015121933</v>
      </c>
      <c r="G36" s="98">
        <v>28.70686779990924</v>
      </c>
      <c r="H36" s="98" t="s">
        <v>41</v>
      </c>
      <c r="I36" s="98">
        <v>15.910385450173454</v>
      </c>
      <c r="J36" s="98">
        <v>7.8890163888146221</v>
      </c>
      <c r="K36" s="98" t="s">
        <v>41</v>
      </c>
    </row>
    <row r="37" spans="1:11" ht="15" customHeight="1">
      <c r="A37" s="101" t="s">
        <v>15</v>
      </c>
      <c r="B37" s="55" t="s">
        <v>510</v>
      </c>
      <c r="C37" s="100">
        <v>27.192013605554322</v>
      </c>
      <c r="D37" s="100">
        <v>21.236480746554413</v>
      </c>
      <c r="E37" s="100">
        <v>26.009066845163844</v>
      </c>
      <c r="F37" s="100">
        <v>28.849658659486327</v>
      </c>
      <c r="G37" s="100">
        <v>31.486183548357584</v>
      </c>
      <c r="H37" s="100" t="s">
        <v>41</v>
      </c>
      <c r="I37" s="100">
        <v>15.921823012399411</v>
      </c>
      <c r="J37" s="100">
        <v>9.2496888471270911</v>
      </c>
      <c r="K37" s="100">
        <v>1.4590528314224562</v>
      </c>
    </row>
    <row r="38" spans="1:11" ht="15" customHeight="1">
      <c r="A38" s="101"/>
      <c r="B38" s="55" t="s">
        <v>511</v>
      </c>
      <c r="C38" s="100">
        <v>20.476917344743455</v>
      </c>
      <c r="D38" s="100">
        <v>21.593519996884609</v>
      </c>
      <c r="E38" s="100">
        <v>22.307415427334067</v>
      </c>
      <c r="F38" s="100">
        <v>19.528533114324944</v>
      </c>
      <c r="G38" s="100">
        <v>19.02090605452678</v>
      </c>
      <c r="H38" s="100">
        <v>0.67881128565495341</v>
      </c>
      <c r="I38" s="100">
        <v>8.6293033336939065</v>
      </c>
      <c r="J38" s="100">
        <v>10.0183090748108</v>
      </c>
      <c r="K38" s="100">
        <v>1.1504936505837937</v>
      </c>
    </row>
    <row r="39" spans="1:11" ht="15" customHeight="1">
      <c r="A39" s="99" t="s">
        <v>16</v>
      </c>
      <c r="B39" s="52" t="s">
        <v>510</v>
      </c>
      <c r="C39" s="98">
        <v>24.282577706411502</v>
      </c>
      <c r="D39" s="98">
        <v>20.372022357581923</v>
      </c>
      <c r="E39" s="98">
        <v>23.661892197512245</v>
      </c>
      <c r="F39" s="98">
        <v>23.606091662621136</v>
      </c>
      <c r="G39" s="98">
        <v>28.64466572823801</v>
      </c>
      <c r="H39" s="98">
        <v>0.91002932935721204</v>
      </c>
      <c r="I39" s="98">
        <v>15.420523996002034</v>
      </c>
      <c r="J39" s="98">
        <v>7.1666857826350547</v>
      </c>
      <c r="K39" s="98" t="s">
        <v>41</v>
      </c>
    </row>
    <row r="40" spans="1:11" ht="15" customHeight="1">
      <c r="A40" s="99"/>
      <c r="B40" s="52" t="s">
        <v>511</v>
      </c>
      <c r="C40" s="98">
        <v>28.66449455395751</v>
      </c>
      <c r="D40" s="98">
        <v>22.714968086955803</v>
      </c>
      <c r="E40" s="98">
        <v>23.364202084725605</v>
      </c>
      <c r="F40" s="98">
        <v>30.878910914736096</v>
      </c>
      <c r="G40" s="98">
        <v>34.045778384113994</v>
      </c>
      <c r="H40" s="98" t="s">
        <v>41</v>
      </c>
      <c r="I40" s="98">
        <v>18.490410322979976</v>
      </c>
      <c r="J40" s="98">
        <v>8.6632910086569286</v>
      </c>
      <c r="K40" s="98" t="s">
        <v>41</v>
      </c>
    </row>
    <row r="41" spans="1:11" ht="15" customHeight="1">
      <c r="A41" s="97" t="s">
        <v>0</v>
      </c>
      <c r="B41" s="50" t="s">
        <v>510</v>
      </c>
      <c r="C41" s="95">
        <v>30.822843000155682</v>
      </c>
      <c r="D41" s="95">
        <v>28.64940710129757</v>
      </c>
      <c r="E41" s="95">
        <v>31.610664556618577</v>
      </c>
      <c r="F41" s="95">
        <v>31.539519788054328</v>
      </c>
      <c r="G41" s="95">
        <v>31.27609857097961</v>
      </c>
      <c r="H41" s="95">
        <v>0.74949756689573477</v>
      </c>
      <c r="I41" s="95">
        <v>17.768054659841948</v>
      </c>
      <c r="J41" s="95">
        <v>10.636139580713191</v>
      </c>
      <c r="K41" s="95">
        <v>1.6691511927048091</v>
      </c>
    </row>
    <row r="42" spans="1:11" ht="15" customHeight="1">
      <c r="A42" s="97"/>
      <c r="B42" s="50" t="s">
        <v>511</v>
      </c>
      <c r="C42" s="95">
        <v>24.437431599440188</v>
      </c>
      <c r="D42" s="95">
        <v>30.559524112260831</v>
      </c>
      <c r="E42" s="95">
        <v>26.922058248983117</v>
      </c>
      <c r="F42" s="95">
        <v>21.526415970671618</v>
      </c>
      <c r="G42" s="95">
        <v>20.18913634404262</v>
      </c>
      <c r="H42" s="95">
        <v>0.52244999016312266</v>
      </c>
      <c r="I42" s="95">
        <v>11.55754645377416</v>
      </c>
      <c r="J42" s="95">
        <v>11.339489661721419</v>
      </c>
      <c r="K42" s="95">
        <v>1.0179454937814887</v>
      </c>
    </row>
    <row r="43" spans="1:1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1:1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</row>
    <row r="45" spans="1:11" s="90" customFormat="1" ht="12.75" customHeight="1">
      <c r="A45" s="93" t="s">
        <v>44</v>
      </c>
      <c r="B45" s="92"/>
      <c r="C45" s="91"/>
      <c r="D45" s="91"/>
      <c r="E45" s="91"/>
      <c r="F45" s="91"/>
      <c r="G45" s="91"/>
      <c r="H45" s="91"/>
      <c r="I45" s="91"/>
      <c r="J45" s="91"/>
      <c r="K45" s="91"/>
    </row>
  </sheetData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&amp;C&amp;8-8-</oddHeader>
    <oddFooter>&amp;C&amp;8Statistische Ämter des Bundes und der Länder, Internationale Bildungsindikatoren, 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pane xSplit="1" ySplit="7" topLeftCell="B8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RowHeight="12.75"/>
  <cols>
    <col min="1" max="1" width="24" style="89" customWidth="1"/>
    <col min="2" max="4" width="16.7109375" style="87" customWidth="1"/>
    <col min="5" max="16384" width="11.42578125" style="86"/>
  </cols>
  <sheetData>
    <row r="1" spans="1:4">
      <c r="A1" s="697" t="s">
        <v>396</v>
      </c>
      <c r="D1" s="5"/>
    </row>
    <row r="2" spans="1:4">
      <c r="D2" s="5"/>
    </row>
    <row r="3" spans="1:4" s="152" customFormat="1" ht="15.75">
      <c r="A3" s="131" t="s">
        <v>472</v>
      </c>
      <c r="B3" s="153"/>
      <c r="C3" s="130"/>
      <c r="D3" s="129"/>
    </row>
    <row r="4" spans="1:4" s="151" customFormat="1" ht="15.75" customHeight="1">
      <c r="A4" s="793" t="s">
        <v>66</v>
      </c>
      <c r="B4" s="794"/>
      <c r="C4" s="794"/>
      <c r="D4" s="794"/>
    </row>
    <row r="5" spans="1:4" ht="15.75" customHeight="1">
      <c r="A5" s="793" t="s">
        <v>65</v>
      </c>
      <c r="B5" s="793"/>
      <c r="C5" s="793"/>
      <c r="D5" s="793"/>
    </row>
    <row r="6" spans="1:4" ht="12.75" customHeight="1">
      <c r="A6" s="130"/>
      <c r="B6" s="130"/>
      <c r="C6" s="130"/>
      <c r="D6" s="130"/>
    </row>
    <row r="7" spans="1:4" ht="12.75" customHeight="1">
      <c r="A7" s="150" t="s">
        <v>17</v>
      </c>
      <c r="B7" s="149" t="s">
        <v>64</v>
      </c>
      <c r="C7" s="149" t="s">
        <v>63</v>
      </c>
      <c r="D7" s="148" t="s">
        <v>62</v>
      </c>
    </row>
    <row r="8" spans="1:4" ht="15" customHeight="1">
      <c r="A8" s="122" t="s">
        <v>2</v>
      </c>
      <c r="B8" s="147">
        <v>36.504264392324089</v>
      </c>
      <c r="C8" s="147">
        <v>38.049003523304911</v>
      </c>
      <c r="D8" s="147">
        <v>34.899105820089382</v>
      </c>
    </row>
    <row r="9" spans="1:4" ht="15" customHeight="1">
      <c r="A9" s="121" t="s">
        <v>1</v>
      </c>
      <c r="B9" s="146">
        <v>36.685915690495207</v>
      </c>
      <c r="C9" s="146">
        <v>38.151809217755677</v>
      </c>
      <c r="D9" s="146">
        <v>35.223089311253027</v>
      </c>
    </row>
    <row r="10" spans="1:4" ht="15" customHeight="1">
      <c r="A10" s="122" t="s">
        <v>3</v>
      </c>
      <c r="B10" s="147">
        <v>42.939103005155019</v>
      </c>
      <c r="C10" s="147">
        <v>39.346338991639215</v>
      </c>
      <c r="D10" s="147">
        <v>46.551467934701854</v>
      </c>
    </row>
    <row r="11" spans="1:4" ht="15" customHeight="1">
      <c r="A11" s="121" t="s">
        <v>4</v>
      </c>
      <c r="B11" s="146">
        <v>20.009588661407882</v>
      </c>
      <c r="C11" s="146">
        <v>17.46116149059397</v>
      </c>
      <c r="D11" s="146">
        <v>22.781541928114294</v>
      </c>
    </row>
    <row r="12" spans="1:4" ht="15" customHeight="1">
      <c r="A12" s="122" t="s">
        <v>5</v>
      </c>
      <c r="B12" s="147">
        <v>37.195960362239816</v>
      </c>
      <c r="C12" s="147">
        <v>35.229432527830575</v>
      </c>
      <c r="D12" s="147">
        <v>39.359689304919343</v>
      </c>
    </row>
    <row r="13" spans="1:4" ht="15" customHeight="1">
      <c r="A13" s="121" t="s">
        <v>6</v>
      </c>
      <c r="B13" s="146">
        <v>44.480862096678386</v>
      </c>
      <c r="C13" s="146">
        <v>43.179306087880221</v>
      </c>
      <c r="D13" s="146">
        <v>45.715647555495025</v>
      </c>
    </row>
    <row r="14" spans="1:4" ht="15" customHeight="1">
      <c r="A14" s="122" t="s">
        <v>7</v>
      </c>
      <c r="B14" s="147">
        <v>35.96250144077456</v>
      </c>
      <c r="C14" s="147">
        <v>36.365635612290838</v>
      </c>
      <c r="D14" s="147">
        <v>35.559067562228371</v>
      </c>
    </row>
    <row r="15" spans="1:4" ht="15" customHeight="1">
      <c r="A15" s="121" t="s">
        <v>8</v>
      </c>
      <c r="B15" s="146">
        <v>20.989801565341139</v>
      </c>
      <c r="C15" s="146">
        <v>18.633015558127148</v>
      </c>
      <c r="D15" s="146">
        <v>23.731605065023953</v>
      </c>
    </row>
    <row r="16" spans="1:4" ht="15" customHeight="1">
      <c r="A16" s="122" t="s">
        <v>9</v>
      </c>
      <c r="B16" s="147">
        <v>28.470733600240965</v>
      </c>
      <c r="C16" s="147">
        <v>28.024833455407904</v>
      </c>
      <c r="D16" s="147">
        <v>28.92478411857844</v>
      </c>
    </row>
    <row r="17" spans="1:4" ht="15" customHeight="1">
      <c r="A17" s="121" t="s">
        <v>10</v>
      </c>
      <c r="B17" s="146">
        <v>29.434707184303406</v>
      </c>
      <c r="C17" s="146">
        <v>29.208686448573751</v>
      </c>
      <c r="D17" s="146">
        <v>29.655389359837368</v>
      </c>
    </row>
    <row r="18" spans="1:4" ht="15" customHeight="1">
      <c r="A18" s="122" t="s">
        <v>11</v>
      </c>
      <c r="B18" s="147">
        <v>29.600105319066834</v>
      </c>
      <c r="C18" s="147">
        <v>31.2854484422719</v>
      </c>
      <c r="D18" s="147">
        <v>27.847292328495609</v>
      </c>
    </row>
    <row r="19" spans="1:4" ht="15" customHeight="1">
      <c r="A19" s="121" t="s">
        <v>12</v>
      </c>
      <c r="B19" s="146">
        <v>22.877846790890271</v>
      </c>
      <c r="C19" s="146">
        <v>27.549344861097147</v>
      </c>
      <c r="D19" s="146">
        <v>17.743895702132363</v>
      </c>
    </row>
    <row r="20" spans="1:4" ht="15" customHeight="1">
      <c r="A20" s="122" t="s">
        <v>13</v>
      </c>
      <c r="B20" s="147">
        <v>32.331276204129942</v>
      </c>
      <c r="C20" s="147">
        <v>30.848796567304138</v>
      </c>
      <c r="D20" s="147">
        <v>33.973324940000794</v>
      </c>
    </row>
    <row r="21" spans="1:4" ht="15" customHeight="1">
      <c r="A21" s="121" t="s">
        <v>14</v>
      </c>
      <c r="B21" s="146">
        <v>20.115799772249758</v>
      </c>
      <c r="C21" s="146">
        <v>19.943219043459269</v>
      </c>
      <c r="D21" s="146">
        <v>20.329209290700376</v>
      </c>
    </row>
    <row r="22" spans="1:4" ht="15" customHeight="1">
      <c r="A22" s="122" t="s">
        <v>15</v>
      </c>
      <c r="B22" s="147">
        <v>23.506139154160984</v>
      </c>
      <c r="C22" s="147">
        <v>22.732325477990219</v>
      </c>
      <c r="D22" s="147">
        <v>24.285144963634551</v>
      </c>
    </row>
    <row r="23" spans="1:4" ht="15" customHeight="1">
      <c r="A23" s="121" t="s">
        <v>16</v>
      </c>
      <c r="B23" s="146">
        <v>22.529583877646122</v>
      </c>
      <c r="C23" s="146">
        <v>22.246099746029969</v>
      </c>
      <c r="D23" s="146">
        <v>22.874603281788104</v>
      </c>
    </row>
    <row r="24" spans="1:4" ht="15" customHeight="1">
      <c r="A24" s="119" t="s">
        <v>0</v>
      </c>
      <c r="B24" s="145">
        <v>32.254890695611373</v>
      </c>
      <c r="C24" s="145">
        <v>32.190498073249621</v>
      </c>
      <c r="D24" s="145">
        <v>32.320911805878119</v>
      </c>
    </row>
    <row r="25" spans="1:4" ht="15" customHeight="1">
      <c r="A25" s="119" t="s">
        <v>61</v>
      </c>
      <c r="B25" s="144">
        <v>38.700000000000003</v>
      </c>
      <c r="C25" s="144">
        <v>34</v>
      </c>
      <c r="D25" s="144">
        <v>43.4</v>
      </c>
    </row>
    <row r="26" spans="1:4">
      <c r="B26" s="111"/>
      <c r="C26" s="142"/>
      <c r="D26" s="142"/>
    </row>
    <row r="27" spans="1:4">
      <c r="B27" s="111"/>
      <c r="C27" s="142"/>
      <c r="D27" s="142"/>
    </row>
    <row r="28" spans="1:4" ht="15.95" customHeight="1">
      <c r="A28" s="93" t="s">
        <v>44</v>
      </c>
      <c r="B28" s="143"/>
      <c r="C28" s="142"/>
      <c r="D28" s="142"/>
    </row>
  </sheetData>
  <mergeCells count="2">
    <mergeCell ref="A5:D5"/>
    <mergeCell ref="A4:D4"/>
  </mergeCells>
  <hyperlinks>
    <hyperlink ref="A1" location="Inhalt!A1" display="Zurück "/>
  </hyperlinks>
  <pageMargins left="0.39370078740157483" right="2.7559055118110236" top="0.39370078740157483" bottom="0.39370078740157483" header="0.51181102362204722" footer="0.51181102362204722"/>
  <pageSetup paperSize="9" scale="70" orientation="portrait" horizontalDpi="1200" verticalDpi="1200" r:id="rId1"/>
  <headerFooter alignWithMargins="0">
    <oddHeader>&amp;C&amp;8-9-</oddHeader>
    <oddFooter>&amp;C&amp;8Statistische Ämter des Bundes und der Länder, Internationale Bildungsindikatoren, 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zoomScaleNormal="100" workbookViewId="0">
      <pane xSplit="1" ySplit="8" topLeftCell="B9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9.140625" defaultRowHeight="12.75"/>
  <cols>
    <col min="1" max="1" width="24" style="89" customWidth="1"/>
    <col min="2" max="2" width="10.7109375" style="87" bestFit="1" customWidth="1"/>
    <col min="3" max="4" width="10.7109375" style="87" customWidth="1"/>
    <col min="5" max="6" width="9.42578125" style="87" bestFit="1" customWidth="1"/>
    <col min="7" max="16384" width="9.140625" style="94"/>
  </cols>
  <sheetData>
    <row r="1" spans="1:6">
      <c r="A1" s="697" t="s">
        <v>396</v>
      </c>
      <c r="F1" s="5"/>
    </row>
    <row r="2" spans="1:6">
      <c r="F2" s="5"/>
    </row>
    <row r="3" spans="1:6" s="129" customFormat="1" ht="15.75">
      <c r="A3" s="131" t="s">
        <v>67</v>
      </c>
      <c r="B3" s="130"/>
      <c r="C3" s="130"/>
      <c r="D3" s="130"/>
      <c r="E3" s="130"/>
    </row>
    <row r="4" spans="1:6" ht="15.75" customHeight="1">
      <c r="A4" s="114" t="s">
        <v>468</v>
      </c>
      <c r="B4" s="719"/>
      <c r="C4" s="719"/>
      <c r="D4" s="719"/>
      <c r="E4" s="719"/>
      <c r="F4" s="719"/>
    </row>
    <row r="5" spans="1:6" ht="15.75" customHeight="1">
      <c r="A5" s="114" t="s">
        <v>467</v>
      </c>
      <c r="B5" s="719"/>
      <c r="C5" s="719"/>
      <c r="D5" s="719"/>
      <c r="E5" s="719"/>
      <c r="F5" s="719"/>
    </row>
    <row r="6" spans="1:6" ht="12.75" customHeight="1">
      <c r="A6" s="128"/>
      <c r="B6" s="127"/>
      <c r="C6" s="127"/>
      <c r="D6" s="127"/>
      <c r="E6" s="127"/>
      <c r="F6" s="127"/>
    </row>
    <row r="7" spans="1:6">
      <c r="A7" s="125"/>
      <c r="B7" s="126" t="s">
        <v>59</v>
      </c>
      <c r="C7" s="126"/>
      <c r="D7" s="126"/>
      <c r="E7" s="126"/>
      <c r="F7" s="126"/>
    </row>
    <row r="8" spans="1:6">
      <c r="A8" s="125" t="s">
        <v>17</v>
      </c>
      <c r="B8" s="124" t="s">
        <v>46</v>
      </c>
      <c r="C8" s="124" t="s">
        <v>50</v>
      </c>
      <c r="D8" s="123" t="s">
        <v>49</v>
      </c>
      <c r="E8" s="123" t="s">
        <v>48</v>
      </c>
      <c r="F8" s="123" t="s">
        <v>47</v>
      </c>
    </row>
    <row r="9" spans="1:6" ht="15" customHeight="1">
      <c r="A9" s="122" t="s">
        <v>2</v>
      </c>
      <c r="B9" s="100">
        <v>86.039045485845079</v>
      </c>
      <c r="C9" s="100">
        <v>88.451021236385643</v>
      </c>
      <c r="D9" s="100">
        <v>86.142253165225341</v>
      </c>
      <c r="E9" s="100">
        <v>86.085703816821692</v>
      </c>
      <c r="F9" s="100">
        <v>83.551315631521945</v>
      </c>
    </row>
    <row r="10" spans="1:6" ht="15" customHeight="1">
      <c r="A10" s="121" t="s">
        <v>1</v>
      </c>
      <c r="B10" s="120">
        <v>88.796829321303989</v>
      </c>
      <c r="C10" s="120">
        <v>90.693282829825577</v>
      </c>
      <c r="D10" s="120">
        <v>89.711804112368895</v>
      </c>
      <c r="E10" s="120">
        <v>89.112509429879722</v>
      </c>
      <c r="F10" s="120">
        <v>85.633626778387921</v>
      </c>
    </row>
    <row r="11" spans="1:6" ht="15" customHeight="1">
      <c r="A11" s="122" t="s">
        <v>3</v>
      </c>
      <c r="B11" s="100">
        <v>84.945122066847574</v>
      </c>
      <c r="C11" s="100">
        <v>87.342984517222604</v>
      </c>
      <c r="D11" s="100">
        <v>82.587791010453699</v>
      </c>
      <c r="E11" s="100">
        <v>83.963097402116375</v>
      </c>
      <c r="F11" s="100">
        <v>85.518201851869378</v>
      </c>
    </row>
    <row r="12" spans="1:6" ht="15" customHeight="1">
      <c r="A12" s="121" t="s">
        <v>4</v>
      </c>
      <c r="B12" s="120">
        <v>93.443281205090273</v>
      </c>
      <c r="C12" s="120">
        <v>89.345182095371939</v>
      </c>
      <c r="D12" s="120">
        <v>92.47953788981512</v>
      </c>
      <c r="E12" s="120">
        <v>95.208278227240811</v>
      </c>
      <c r="F12" s="120">
        <v>94.973882233075415</v>
      </c>
    </row>
    <row r="13" spans="1:6" ht="15" customHeight="1">
      <c r="A13" s="122" t="s">
        <v>5</v>
      </c>
      <c r="B13" s="100">
        <v>78.582066651088283</v>
      </c>
      <c r="C13" s="100">
        <v>79.714091218516003</v>
      </c>
      <c r="D13" s="100">
        <v>79.032945690533154</v>
      </c>
      <c r="E13" s="100">
        <v>79.169359569665787</v>
      </c>
      <c r="F13" s="100">
        <v>76.243907696360779</v>
      </c>
    </row>
    <row r="14" spans="1:6" ht="15" customHeight="1">
      <c r="A14" s="121" t="s">
        <v>6</v>
      </c>
      <c r="B14" s="120">
        <v>85.274644457527543</v>
      </c>
      <c r="C14" s="120">
        <v>88.884344896047423</v>
      </c>
      <c r="D14" s="120">
        <v>85.807579102281082</v>
      </c>
      <c r="E14" s="120">
        <v>83.739165859984936</v>
      </c>
      <c r="F14" s="120">
        <v>81.384055654503683</v>
      </c>
    </row>
    <row r="15" spans="1:6" ht="15" customHeight="1">
      <c r="A15" s="122" t="s">
        <v>7</v>
      </c>
      <c r="B15" s="100">
        <v>85.44053888380958</v>
      </c>
      <c r="C15" s="100">
        <v>86.040583204104635</v>
      </c>
      <c r="D15" s="100">
        <v>84.667489366239607</v>
      </c>
      <c r="E15" s="100">
        <v>85.967845886615692</v>
      </c>
      <c r="F15" s="100">
        <v>84.932125847253431</v>
      </c>
    </row>
    <row r="16" spans="1:6" ht="15" customHeight="1">
      <c r="A16" s="121" t="s">
        <v>8</v>
      </c>
      <c r="B16" s="120">
        <v>92.82233746638812</v>
      </c>
      <c r="C16" s="120">
        <v>88.685448841698829</v>
      </c>
      <c r="D16" s="120">
        <v>91.843608766095358</v>
      </c>
      <c r="E16" s="120">
        <v>95.267493035087028</v>
      </c>
      <c r="F16" s="120">
        <v>94.293841297805187</v>
      </c>
    </row>
    <row r="17" spans="1:6" ht="15" customHeight="1">
      <c r="A17" s="122" t="s">
        <v>9</v>
      </c>
      <c r="B17" s="100">
        <v>86.17840750066334</v>
      </c>
      <c r="C17" s="100">
        <v>86.010694402610611</v>
      </c>
      <c r="D17" s="100">
        <v>86.617152131469794</v>
      </c>
      <c r="E17" s="100">
        <v>86.66236064386456</v>
      </c>
      <c r="F17" s="100">
        <v>85.318972220091354</v>
      </c>
    </row>
    <row r="18" spans="1:6" ht="15" customHeight="1">
      <c r="A18" s="121" t="s">
        <v>10</v>
      </c>
      <c r="B18" s="120">
        <v>82.222827141987651</v>
      </c>
      <c r="C18" s="120">
        <v>83.29549203843662</v>
      </c>
      <c r="D18" s="120">
        <v>81.138571241628995</v>
      </c>
      <c r="E18" s="120">
        <v>82.972540997707327</v>
      </c>
      <c r="F18" s="120">
        <v>81.342886928783216</v>
      </c>
    </row>
    <row r="19" spans="1:6" ht="15" customHeight="1">
      <c r="A19" s="122" t="s">
        <v>11</v>
      </c>
      <c r="B19" s="100">
        <v>84.703753699017398</v>
      </c>
      <c r="C19" s="100">
        <v>85.853478615008669</v>
      </c>
      <c r="D19" s="100">
        <v>85.066847039178199</v>
      </c>
      <c r="E19" s="100">
        <v>85.967654213259877</v>
      </c>
      <c r="F19" s="100">
        <v>82.00903167379677</v>
      </c>
    </row>
    <row r="20" spans="1:6" ht="15" customHeight="1">
      <c r="A20" s="121" t="s">
        <v>12</v>
      </c>
      <c r="B20" s="120">
        <v>84.155512347244539</v>
      </c>
      <c r="C20" s="120">
        <v>84.628109575740126</v>
      </c>
      <c r="D20" s="120">
        <v>83.690782743659383</v>
      </c>
      <c r="E20" s="120">
        <v>84.428324958756789</v>
      </c>
      <c r="F20" s="120">
        <v>83.865355420310877</v>
      </c>
    </row>
    <row r="21" spans="1:6" ht="15" customHeight="1">
      <c r="A21" s="122" t="s">
        <v>13</v>
      </c>
      <c r="B21" s="100">
        <v>95.903968828598835</v>
      </c>
      <c r="C21" s="100">
        <v>93.044327674481281</v>
      </c>
      <c r="D21" s="100">
        <v>95.864614424897226</v>
      </c>
      <c r="E21" s="100">
        <v>97.024689581179928</v>
      </c>
      <c r="F21" s="100">
        <v>97.320497339909238</v>
      </c>
    </row>
    <row r="22" spans="1:6" ht="15" customHeight="1">
      <c r="A22" s="121" t="s">
        <v>14</v>
      </c>
      <c r="B22" s="120">
        <v>93.146058935193039</v>
      </c>
      <c r="C22" s="120">
        <v>88.505315775450228</v>
      </c>
      <c r="D22" s="120">
        <v>93.314867584640211</v>
      </c>
      <c r="E22" s="120">
        <v>95.116546010387424</v>
      </c>
      <c r="F22" s="120">
        <v>94.526166083728171</v>
      </c>
    </row>
    <row r="23" spans="1:6" ht="15" customHeight="1">
      <c r="A23" s="122" t="s">
        <v>15</v>
      </c>
      <c r="B23" s="100">
        <v>88.305715196983641</v>
      </c>
      <c r="C23" s="100">
        <v>86.854857590014475</v>
      </c>
      <c r="D23" s="100">
        <v>87.95386637278186</v>
      </c>
      <c r="E23" s="100">
        <v>88.923839563494269</v>
      </c>
      <c r="F23" s="100">
        <v>89.094270382935321</v>
      </c>
    </row>
    <row r="24" spans="1:6" ht="15" customHeight="1">
      <c r="A24" s="121" t="s">
        <v>16</v>
      </c>
      <c r="B24" s="120">
        <v>95.476896616817328</v>
      </c>
      <c r="C24" s="120">
        <v>91.857622860256399</v>
      </c>
      <c r="D24" s="120">
        <v>94.835568491484679</v>
      </c>
      <c r="E24" s="120">
        <v>97.137558699488551</v>
      </c>
      <c r="F24" s="120">
        <v>97.064559170686636</v>
      </c>
    </row>
    <row r="25" spans="1:6" ht="15" customHeight="1">
      <c r="A25" s="119" t="s">
        <v>0</v>
      </c>
      <c r="B25" s="95">
        <v>86.791197297152863</v>
      </c>
      <c r="C25" s="95">
        <v>87.348286940347592</v>
      </c>
      <c r="D25" s="95">
        <v>86.451228534165537</v>
      </c>
      <c r="E25" s="95">
        <v>87.318694973005577</v>
      </c>
      <c r="F25" s="95">
        <v>85.960118953150783</v>
      </c>
    </row>
    <row r="26" spans="1:6" ht="12.75" customHeight="1"/>
    <row r="27" spans="1:6" ht="12.75" customHeight="1">
      <c r="B27" s="118"/>
      <c r="C27" s="118"/>
      <c r="D27" s="118"/>
      <c r="E27" s="118"/>
      <c r="F27" s="118"/>
    </row>
    <row r="28" spans="1:6" ht="12.75" customHeight="1">
      <c r="A28" s="117" t="s">
        <v>44</v>
      </c>
      <c r="B28" s="116"/>
      <c r="C28" s="116"/>
      <c r="D28" s="116"/>
      <c r="E28" s="116"/>
      <c r="F28" s="116"/>
    </row>
  </sheetData>
  <hyperlinks>
    <hyperlink ref="A1" location="Inhalt!A1" display="Zurück "/>
  </hyperlinks>
  <pageMargins left="0.39370078740157483" right="0.27559055118110237" top="0.39370078740157483" bottom="0.39370078740157483" header="0.51181102362204722" footer="0.51181102362204722"/>
  <pageSetup paperSize="9" scale="70" orientation="portrait" horizontalDpi="1200" verticalDpi="1200" r:id="rId1"/>
  <headerFooter alignWithMargins="0">
    <oddHeader>&amp;C&amp;8-10-</oddHeader>
    <oddFooter>&amp;C&amp;8Statistische Ämter des Bundes und der Länder, Internationale Bildungsindikatoren,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42</vt:i4>
      </vt:variant>
      <vt:variant>
        <vt:lpstr>Benannte Bereiche</vt:lpstr>
      </vt:variant>
      <vt:variant>
        <vt:i4>44</vt:i4>
      </vt:variant>
    </vt:vector>
  </HeadingPairs>
  <TitlesOfParts>
    <vt:vector size="86" baseType="lpstr">
      <vt:lpstr>Titel</vt:lpstr>
      <vt:lpstr>Impressum</vt:lpstr>
      <vt:lpstr>Inhalt</vt:lpstr>
      <vt:lpstr>Tab_A1-1a</vt:lpstr>
      <vt:lpstr>Tab_1-1b</vt:lpstr>
      <vt:lpstr>Tab_A1-2a</vt:lpstr>
      <vt:lpstr>Tab_A1-2b</vt:lpstr>
      <vt:lpstr>Tab_A1-2_EU</vt:lpstr>
      <vt:lpstr>Tab_A1-7a</vt:lpstr>
      <vt:lpstr>Tab_A1-7b</vt:lpstr>
      <vt:lpstr>Tab_A3-1</vt:lpstr>
      <vt:lpstr>Tab_A3-3</vt:lpstr>
      <vt:lpstr>Tab_A3-4</vt:lpstr>
      <vt:lpstr>Tab_A3-5</vt:lpstr>
      <vt:lpstr>Tab_A5-1a</vt:lpstr>
      <vt:lpstr>Tab_A5-1b</vt:lpstr>
      <vt:lpstr>Tab_A5-2a</vt:lpstr>
      <vt:lpstr>Tab_A5-2b</vt:lpstr>
      <vt:lpstr>Tab_A5-5</vt:lpstr>
      <vt:lpstr>Tab_B1-1a</vt:lpstr>
      <vt:lpstr>Tab_B1-4</vt:lpstr>
      <vt:lpstr>Tab_B4-1</vt:lpstr>
      <vt:lpstr>Tab_C1-1a</vt:lpstr>
      <vt:lpstr>Tab_C1-1b</vt:lpstr>
      <vt:lpstr>Tab_C1-2</vt:lpstr>
      <vt:lpstr>Tab_C1-4</vt:lpstr>
      <vt:lpstr>Tab_C2-1</vt:lpstr>
      <vt:lpstr>Tab_C2-2</vt:lpstr>
      <vt:lpstr>Tab_C3-1</vt:lpstr>
      <vt:lpstr>Tab_C3-2</vt:lpstr>
      <vt:lpstr>Tab_C3-4</vt:lpstr>
      <vt:lpstr>Tab_C4-1</vt:lpstr>
      <vt:lpstr>Tab_C4-4</vt:lpstr>
      <vt:lpstr>Tab_C5-1a</vt:lpstr>
      <vt:lpstr>Tab_C5-1b</vt:lpstr>
      <vt:lpstr>Tab_C5-2</vt:lpstr>
      <vt:lpstr>Tab_C5-2EU</vt:lpstr>
      <vt:lpstr>Tab_C6-EU</vt:lpstr>
      <vt:lpstr>Tab_D2-1</vt:lpstr>
      <vt:lpstr>Tab_D2-2</vt:lpstr>
      <vt:lpstr>Tab_D5-1</vt:lpstr>
      <vt:lpstr>Tab_D5-3</vt:lpstr>
      <vt:lpstr>Impressum!Druckbereich</vt:lpstr>
      <vt:lpstr>Inhalt!Druckbereich</vt:lpstr>
      <vt:lpstr>'Tab_1-1b'!Druckbereich</vt:lpstr>
      <vt:lpstr>'Tab_A1-1a'!Druckbereich</vt:lpstr>
      <vt:lpstr>'Tab_A1-2_EU'!Druckbereich</vt:lpstr>
      <vt:lpstr>'Tab_A1-2a'!Druckbereich</vt:lpstr>
      <vt:lpstr>'Tab_A1-2b'!Druckbereich</vt:lpstr>
      <vt:lpstr>'Tab_A1-7a'!Druckbereich</vt:lpstr>
      <vt:lpstr>'Tab_A1-7b'!Druckbereich</vt:lpstr>
      <vt:lpstr>'Tab_A3-1'!Druckbereich</vt:lpstr>
      <vt:lpstr>'Tab_A3-3'!Druckbereich</vt:lpstr>
      <vt:lpstr>'Tab_A3-4'!Druckbereich</vt:lpstr>
      <vt:lpstr>'Tab_A3-5'!Druckbereich</vt:lpstr>
      <vt:lpstr>'Tab_A5-1a'!Druckbereich</vt:lpstr>
      <vt:lpstr>'Tab_A5-1b'!Druckbereich</vt:lpstr>
      <vt:lpstr>'Tab_A5-2a'!Druckbereich</vt:lpstr>
      <vt:lpstr>'Tab_A5-2b'!Druckbereich</vt:lpstr>
      <vt:lpstr>'Tab_A5-5'!Druckbereich</vt:lpstr>
      <vt:lpstr>'Tab_B1-1a'!Druckbereich</vt:lpstr>
      <vt:lpstr>'Tab_B1-4'!Druckbereich</vt:lpstr>
      <vt:lpstr>'Tab_B4-1'!Druckbereich</vt:lpstr>
      <vt:lpstr>'Tab_C1-1a'!Druckbereich</vt:lpstr>
      <vt:lpstr>'Tab_C1-1b'!Druckbereich</vt:lpstr>
      <vt:lpstr>'Tab_C1-2'!Druckbereich</vt:lpstr>
      <vt:lpstr>'Tab_C1-4'!Druckbereich</vt:lpstr>
      <vt:lpstr>'Tab_C2-1'!Druckbereich</vt:lpstr>
      <vt:lpstr>'Tab_C2-2'!Druckbereich</vt:lpstr>
      <vt:lpstr>'Tab_C3-1'!Druckbereich</vt:lpstr>
      <vt:lpstr>'Tab_C3-2'!Druckbereich</vt:lpstr>
      <vt:lpstr>'Tab_C3-4'!Druckbereich</vt:lpstr>
      <vt:lpstr>'Tab_C4-1'!Druckbereich</vt:lpstr>
      <vt:lpstr>'Tab_C4-4'!Druckbereich</vt:lpstr>
      <vt:lpstr>'Tab_C5-1a'!Druckbereich</vt:lpstr>
      <vt:lpstr>'Tab_C5-1b'!Druckbereich</vt:lpstr>
      <vt:lpstr>'Tab_C5-2'!Druckbereich</vt:lpstr>
      <vt:lpstr>'Tab_C5-2EU'!Druckbereich</vt:lpstr>
      <vt:lpstr>'Tab_C6-EU'!Druckbereich</vt:lpstr>
      <vt:lpstr>'Tab_D2-1'!Druckbereich</vt:lpstr>
      <vt:lpstr>'Tab_D2-2'!Druckbereich</vt:lpstr>
      <vt:lpstr>'Tab_D5-1'!Druckbereich</vt:lpstr>
      <vt:lpstr>'Tab_D5-3'!Druckbereich</vt:lpstr>
      <vt:lpstr>Titel!Druckbereich</vt:lpstr>
      <vt:lpstr>Inhalt!Drucktitel</vt:lpstr>
      <vt:lpstr>PPP</vt:lpstr>
    </vt:vector>
  </TitlesOfParts>
  <Company>Statistische Ämter des Bundes und der Länder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Internationale Bildungsindikatoren im Ländervergleich 2016</dc:title>
  <dc:creator>Freitag-H</dc:creator>
  <cp:keywords>Bildungsindikatoren; OECD; Ländervergleich; EU-Benchmarks; Bildungsausgaben; Bildungsstand; Schüler je Lehrer; Lehrkräfte; Studienanfängerquote</cp:keywords>
  <cp:lastModifiedBy>Rahm, Hartmut (B302)</cp:lastModifiedBy>
  <cp:lastPrinted>2016-09-27T08:05:01Z</cp:lastPrinted>
  <dcterms:created xsi:type="dcterms:W3CDTF">2003-01-02T07:20:11Z</dcterms:created>
  <dcterms:modified xsi:type="dcterms:W3CDTF">2016-09-27T10:42:35Z</dcterms:modified>
</cp:coreProperties>
</file>